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dodig\Documents\BURZA\2021\30.06\ENG\Grupa\"/>
    </mc:Choice>
  </mc:AlternateContent>
  <bookViews>
    <workbookView xWindow="0" yWindow="0" windowWidth="28800" windowHeight="13575" activeTab="5"/>
  </bookViews>
  <sheets>
    <sheet name="General data" sheetId="9" r:id="rId1"/>
    <sheet name="Balance Sheet" sheetId="2" r:id="rId2"/>
    <sheet name="P&amp;L" sheetId="10" r:id="rId3"/>
    <sheet name="CF_I" sheetId="4" r:id="rId4"/>
    <sheet name="CF_D" sheetId="11" r:id="rId5"/>
    <sheet name="SOCE" sheetId="12" r:id="rId6"/>
    <sheet name="Notes" sheetId="7"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3" i="12" l="1"/>
  <c r="V63" i="12"/>
  <c r="U63" i="12"/>
  <c r="T63" i="12"/>
  <c r="S63" i="12"/>
  <c r="R63" i="12"/>
  <c r="Q63" i="12"/>
  <c r="P63" i="12"/>
  <c r="O63" i="12"/>
  <c r="N63" i="12"/>
  <c r="M63" i="12"/>
  <c r="L63" i="12"/>
  <c r="K63" i="12"/>
  <c r="J63" i="12"/>
  <c r="I63" i="12"/>
  <c r="H63" i="12"/>
  <c r="X62" i="12"/>
  <c r="T62" i="12"/>
  <c r="P62" i="12"/>
  <c r="L62" i="12"/>
  <c r="H62" i="12"/>
  <c r="X61" i="12"/>
  <c r="V61" i="12"/>
  <c r="V62" i="12" s="1"/>
  <c r="U61" i="12"/>
  <c r="U62" i="12" s="1"/>
  <c r="T61" i="12"/>
  <c r="S61" i="12"/>
  <c r="S62" i="12" s="1"/>
  <c r="R61" i="12"/>
  <c r="R62" i="12" s="1"/>
  <c r="Q61" i="12"/>
  <c r="Q62" i="12" s="1"/>
  <c r="P61" i="12"/>
  <c r="O61" i="12"/>
  <c r="O62" i="12" s="1"/>
  <c r="N61" i="12"/>
  <c r="N62" i="12" s="1"/>
  <c r="M61" i="12"/>
  <c r="M62" i="12" s="1"/>
  <c r="L61" i="12"/>
  <c r="K61" i="12"/>
  <c r="K62" i="12" s="1"/>
  <c r="J61" i="12"/>
  <c r="J62" i="12" s="1"/>
  <c r="I61" i="12"/>
  <c r="I62" i="12" s="1"/>
  <c r="H61" i="12"/>
  <c r="W58" i="12"/>
  <c r="Y58" i="12" s="1"/>
  <c r="W57" i="12"/>
  <c r="Y57" i="12" s="1"/>
  <c r="W56" i="12"/>
  <c r="Y56" i="12" s="1"/>
  <c r="W55" i="12"/>
  <c r="Y55" i="12" s="1"/>
  <c r="W54" i="12"/>
  <c r="Y54" i="12" s="1"/>
  <c r="W53" i="12"/>
  <c r="Y53" i="12" s="1"/>
  <c r="W52" i="12"/>
  <c r="Y52" i="12" s="1"/>
  <c r="W51" i="12"/>
  <c r="Y51" i="12" s="1"/>
  <c r="W50" i="12"/>
  <c r="Y50" i="12" s="1"/>
  <c r="W49" i="12"/>
  <c r="Y49" i="12" s="1"/>
  <c r="W48" i="12"/>
  <c r="Y48" i="12" s="1"/>
  <c r="W47" i="12"/>
  <c r="Y47" i="12" s="1"/>
  <c r="W46" i="12"/>
  <c r="Y46" i="12" s="1"/>
  <c r="W45" i="12"/>
  <c r="Y45" i="12" s="1"/>
  <c r="W44" i="12"/>
  <c r="Y44" i="12" s="1"/>
  <c r="W43" i="12"/>
  <c r="Y43" i="12" s="1"/>
  <c r="W42" i="12"/>
  <c r="Y42" i="12" s="1"/>
  <c r="W41" i="12"/>
  <c r="W61" i="12" s="1"/>
  <c r="W40" i="12"/>
  <c r="W62" i="12" s="1"/>
  <c r="X39" i="12"/>
  <c r="X59" i="12" s="1"/>
  <c r="V39" i="12"/>
  <c r="V59" i="12" s="1"/>
  <c r="U39" i="12"/>
  <c r="U59" i="12" s="1"/>
  <c r="T39" i="12"/>
  <c r="T59" i="12" s="1"/>
  <c r="S39" i="12"/>
  <c r="S59" i="12" s="1"/>
  <c r="R39" i="12"/>
  <c r="R59" i="12" s="1"/>
  <c r="Q39" i="12"/>
  <c r="Q59" i="12" s="1"/>
  <c r="P39" i="12"/>
  <c r="P59" i="12" s="1"/>
  <c r="O39" i="12"/>
  <c r="O59" i="12" s="1"/>
  <c r="N39" i="12"/>
  <c r="N59" i="12" s="1"/>
  <c r="M39" i="12"/>
  <c r="M59" i="12" s="1"/>
  <c r="L39" i="12"/>
  <c r="L59" i="12" s="1"/>
  <c r="K39" i="12"/>
  <c r="K59" i="12" s="1"/>
  <c r="J39" i="12"/>
  <c r="J59" i="12" s="1"/>
  <c r="I39" i="12"/>
  <c r="I59" i="12" s="1"/>
  <c r="H39" i="12"/>
  <c r="H59" i="12" s="1"/>
  <c r="W38" i="12"/>
  <c r="Y38" i="12" s="1"/>
  <c r="W37" i="12"/>
  <c r="Y37" i="12" s="1"/>
  <c r="W36" i="12"/>
  <c r="W39" i="12" s="1"/>
  <c r="W59" i="12" s="1"/>
  <c r="X34" i="12"/>
  <c r="V34" i="12"/>
  <c r="U34" i="12"/>
  <c r="T34" i="12"/>
  <c r="S34" i="12"/>
  <c r="R34" i="12"/>
  <c r="Q34" i="12"/>
  <c r="P34" i="12"/>
  <c r="O34" i="12"/>
  <c r="N34" i="12"/>
  <c r="M34" i="12"/>
  <c r="L34" i="12"/>
  <c r="K34" i="12"/>
  <c r="J34" i="12"/>
  <c r="I34" i="12"/>
  <c r="H34" i="12"/>
  <c r="V33" i="12"/>
  <c r="R33" i="12"/>
  <c r="N33" i="12"/>
  <c r="J33" i="12"/>
  <c r="X32" i="12"/>
  <c r="X33" i="12" s="1"/>
  <c r="V32" i="12"/>
  <c r="U32" i="12"/>
  <c r="U33" i="12" s="1"/>
  <c r="T32" i="12"/>
  <c r="T33" i="12" s="1"/>
  <c r="S32" i="12"/>
  <c r="S33" i="12" s="1"/>
  <c r="R32" i="12"/>
  <c r="Q32" i="12"/>
  <c r="Q33" i="12" s="1"/>
  <c r="P32" i="12"/>
  <c r="P33" i="12" s="1"/>
  <c r="O32" i="12"/>
  <c r="O33" i="12" s="1"/>
  <c r="N32" i="12"/>
  <c r="M32" i="12"/>
  <c r="M33" i="12" s="1"/>
  <c r="L32" i="12"/>
  <c r="L33" i="12" s="1"/>
  <c r="K32" i="12"/>
  <c r="K33" i="12" s="1"/>
  <c r="J32" i="12"/>
  <c r="I32" i="12"/>
  <c r="I33" i="12" s="1"/>
  <c r="H32" i="12"/>
  <c r="H33" i="12" s="1"/>
  <c r="W29" i="12"/>
  <c r="Y29" i="12" s="1"/>
  <c r="W28" i="12"/>
  <c r="Y28" i="12" s="1"/>
  <c r="W27" i="12"/>
  <c r="Y27" i="12" s="1"/>
  <c r="W26" i="12"/>
  <c r="Y26" i="12" s="1"/>
  <c r="W25" i="12"/>
  <c r="Y25" i="12" s="1"/>
  <c r="W24" i="12"/>
  <c r="Y24" i="12" s="1"/>
  <c r="W23" i="12"/>
  <c r="Y23" i="12" s="1"/>
  <c r="W22" i="12"/>
  <c r="Y22" i="12" s="1"/>
  <c r="W21" i="12"/>
  <c r="W34" i="12" s="1"/>
  <c r="W20" i="12"/>
  <c r="Y20" i="12" s="1"/>
  <c r="W19" i="12"/>
  <c r="Y19" i="12" s="1"/>
  <c r="W18" i="12"/>
  <c r="Y18" i="12" s="1"/>
  <c r="W17" i="12"/>
  <c r="Y17" i="12" s="1"/>
  <c r="W16" i="12"/>
  <c r="Y16" i="12" s="1"/>
  <c r="W15" i="12"/>
  <c r="Y15" i="12" s="1"/>
  <c r="W14" i="12"/>
  <c r="Y14" i="12" s="1"/>
  <c r="W13" i="12"/>
  <c r="Y13" i="12" s="1"/>
  <c r="W12" i="12"/>
  <c r="W32" i="12" s="1"/>
  <c r="W11" i="12"/>
  <c r="W33" i="12" s="1"/>
  <c r="X10" i="12"/>
  <c r="X30" i="12" s="1"/>
  <c r="V10" i="12"/>
  <c r="V30" i="12" s="1"/>
  <c r="U10" i="12"/>
  <c r="U30" i="12" s="1"/>
  <c r="T10" i="12"/>
  <c r="T30" i="12" s="1"/>
  <c r="S10" i="12"/>
  <c r="S30" i="12" s="1"/>
  <c r="R10" i="12"/>
  <c r="R30" i="12" s="1"/>
  <c r="Q10" i="12"/>
  <c r="Q30" i="12" s="1"/>
  <c r="P10" i="12"/>
  <c r="P30" i="12" s="1"/>
  <c r="O10" i="12"/>
  <c r="O30" i="12" s="1"/>
  <c r="N10" i="12"/>
  <c r="N30" i="12" s="1"/>
  <c r="M10" i="12"/>
  <c r="M30" i="12" s="1"/>
  <c r="L10" i="12"/>
  <c r="L30" i="12" s="1"/>
  <c r="K10" i="12"/>
  <c r="K30" i="12" s="1"/>
  <c r="J10" i="12"/>
  <c r="J30" i="12" s="1"/>
  <c r="I10" i="12"/>
  <c r="I30" i="12" s="1"/>
  <c r="H10" i="12"/>
  <c r="H30" i="12" s="1"/>
  <c r="W9" i="12"/>
  <c r="Y9" i="12" s="1"/>
  <c r="W8" i="12"/>
  <c r="Y8" i="12" s="1"/>
  <c r="W7" i="12"/>
  <c r="W10" i="12" s="1"/>
  <c r="W30" i="12" s="1"/>
  <c r="I48" i="11"/>
  <c r="I49" i="11" s="1"/>
  <c r="H48" i="11"/>
  <c r="H49" i="11" s="1"/>
  <c r="I42" i="11"/>
  <c r="H42" i="11"/>
  <c r="I35" i="11"/>
  <c r="H35" i="11"/>
  <c r="I29" i="11"/>
  <c r="I36" i="11" s="1"/>
  <c r="H29" i="11"/>
  <c r="H36" i="11" s="1"/>
  <c r="I20" i="11"/>
  <c r="H20" i="11"/>
  <c r="I13" i="11"/>
  <c r="I21" i="11" s="1"/>
  <c r="H13" i="11"/>
  <c r="H21" i="11" s="1"/>
  <c r="H51" i="11" s="1"/>
  <c r="H53" i="11" s="1"/>
  <c r="I110" i="10"/>
  <c r="H110" i="10"/>
  <c r="I97" i="10"/>
  <c r="H97" i="10"/>
  <c r="H89" i="10" s="1"/>
  <c r="I90" i="10"/>
  <c r="I107" i="10" s="1"/>
  <c r="I108" i="10" s="1"/>
  <c r="H90" i="10"/>
  <c r="H107" i="10" s="1"/>
  <c r="H108" i="10" s="1"/>
  <c r="I89" i="10"/>
  <c r="I84" i="10"/>
  <c r="H84" i="10"/>
  <c r="I69" i="10"/>
  <c r="H69" i="10"/>
  <c r="I47" i="10"/>
  <c r="H47" i="10"/>
  <c r="I36" i="10"/>
  <c r="H36" i="10"/>
  <c r="I28" i="10"/>
  <c r="H28" i="10"/>
  <c r="I25" i="10"/>
  <c r="H25" i="10"/>
  <c r="I19" i="10"/>
  <c r="H19" i="10"/>
  <c r="I15" i="10"/>
  <c r="H15" i="10"/>
  <c r="H13" i="10" s="1"/>
  <c r="H60" i="10" s="1"/>
  <c r="I13" i="10"/>
  <c r="I60" i="10" s="1"/>
  <c r="I7" i="10"/>
  <c r="I59" i="10" s="1"/>
  <c r="H7" i="10"/>
  <c r="H59" i="10" s="1"/>
  <c r="Y63" i="12" l="1"/>
  <c r="Y7" i="12"/>
  <c r="Y10" i="12" s="1"/>
  <c r="Y11" i="12"/>
  <c r="Y21" i="12"/>
  <c r="Y34" i="12" s="1"/>
  <c r="Y41" i="12"/>
  <c r="Y61" i="12" s="1"/>
  <c r="W63" i="12"/>
  <c r="Y12" i="12"/>
  <c r="Y32" i="12" s="1"/>
  <c r="Y36" i="12"/>
  <c r="Y39" i="12" s="1"/>
  <c r="Y59" i="12" s="1"/>
  <c r="Y40" i="12"/>
  <c r="Y62" i="12" s="1"/>
  <c r="I51" i="11"/>
  <c r="I53" i="11" s="1"/>
  <c r="H63" i="10"/>
  <c r="H62" i="10"/>
  <c r="H61" i="10"/>
  <c r="I62" i="10"/>
  <c r="I63" i="10"/>
  <c r="I61" i="10"/>
  <c r="Y33" i="12" l="1"/>
  <c r="Y30" i="12"/>
  <c r="I67" i="10"/>
  <c r="I65" i="10"/>
  <c r="I66" i="10"/>
  <c r="H66" i="10"/>
  <c r="H67" i="10"/>
  <c r="H65" i="10"/>
  <c r="I54" i="4"/>
  <c r="H54" i="4"/>
  <c r="I48" i="4"/>
  <c r="I55" i="4" s="1"/>
  <c r="H48" i="4"/>
  <c r="H55" i="4" s="1"/>
  <c r="I42" i="4"/>
  <c r="I41" i="4"/>
  <c r="H41" i="4"/>
  <c r="I35" i="4"/>
  <c r="H35" i="4"/>
  <c r="H42" i="4" s="1"/>
  <c r="I19" i="4"/>
  <c r="H19" i="4"/>
  <c r="I9" i="4"/>
  <c r="I18" i="4" s="1"/>
  <c r="I24" i="4" s="1"/>
  <c r="I27" i="4" s="1"/>
  <c r="I57" i="4" s="1"/>
  <c r="I59" i="4" s="1"/>
  <c r="H9" i="4"/>
  <c r="H18" i="4" s="1"/>
  <c r="H24" i="4" s="1"/>
  <c r="H27" i="4" s="1"/>
  <c r="H57" i="4" s="1"/>
  <c r="H59" i="4" s="1"/>
  <c r="I117" i="2"/>
  <c r="H117" i="2"/>
  <c r="I105" i="2"/>
  <c r="H105" i="2"/>
  <c r="I98" i="2"/>
  <c r="H98" i="2"/>
  <c r="I94" i="2"/>
  <c r="H94" i="2"/>
  <c r="I91" i="2"/>
  <c r="H91" i="2"/>
  <c r="I85" i="2"/>
  <c r="H85" i="2"/>
  <c r="I78" i="2"/>
  <c r="H78" i="2"/>
  <c r="I60" i="2"/>
  <c r="H60" i="2"/>
  <c r="I53" i="2"/>
  <c r="H53" i="2"/>
  <c r="I45" i="2"/>
  <c r="I44" i="2" s="1"/>
  <c r="H45" i="2"/>
  <c r="I38" i="2"/>
  <c r="H38" i="2"/>
  <c r="I27" i="2"/>
  <c r="H27" i="2"/>
  <c r="I17" i="2"/>
  <c r="H17" i="2"/>
  <c r="I10" i="2"/>
  <c r="H10" i="2"/>
  <c r="I75" i="2" l="1"/>
  <c r="I133" i="2" s="1"/>
  <c r="H75" i="2"/>
  <c r="H133" i="2" s="1"/>
  <c r="H44" i="2"/>
  <c r="H9" i="2"/>
  <c r="H72" i="2" s="1"/>
  <c r="I9" i="2"/>
  <c r="I72" i="2" s="1"/>
</calcChain>
</file>

<file path=xl/sharedStrings.xml><?xml version="1.0" encoding="utf-8"?>
<sst xmlns="http://schemas.openxmlformats.org/spreadsheetml/2006/main" count="605" uniqueCount="529">
  <si>
    <t>BALANCE SHEET</t>
  </si>
  <si>
    <t>in HRK</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</si>
  <si>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</si>
  <si>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</si>
  <si>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</si>
  <si>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</si>
  <si>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</si>
  <si>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</si>
  <si>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</si>
  <si>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</si>
  <si>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</si>
  <si>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</si>
  <si>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</si>
  <si>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</si>
  <si>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</si>
  <si>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</si>
  <si>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</si>
  <si>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</si>
  <si>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</si>
  <si>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</si>
  <si>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</si>
  <si>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</si>
  <si>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</si>
  <si>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</si>
  <si>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</si>
  <si>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</si>
  <si>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</si>
  <si>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</si>
  <si>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</si>
  <si>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 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</si>
  <si>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</si>
  <si>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</si>
  <si>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</si>
  <si>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</si>
  <si>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</si>
  <si>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</si>
  <si>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</si>
  <si>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</si>
  <si>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</si>
  <si>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</si>
  <si>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</si>
  <si>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</si>
  <si>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</si>
  <si>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</si>
  <si>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</si>
  <si>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</si>
  <si>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</si>
  <si>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</si>
  <si>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</si>
  <si>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</si>
  <si>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</si>
  <si>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</si>
  <si>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</si>
  <si>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</si>
  <si>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</si>
  <si>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</si>
  <si>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</si>
  <si>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</si>
  <si>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</si>
  <si>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</si>
  <si>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</si>
  <si>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</si>
  <si>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</si>
  <si>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</si>
  <si>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</si>
  <si>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</si>
  <si>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</si>
  <si>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</si>
  <si>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</si>
  <si>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</si>
  <si>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</si>
  <si>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</si>
  <si>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</si>
  <si>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</si>
  <si>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</si>
  <si>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</si>
  <si>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 xml:space="preserve">     2 Cash flow hedge - effective portion</t>
  </si>
  <si>
    <t xml:space="preserve">     3 Hedge of a net investment in a foreign operation - effective portion</t>
  </si>
  <si>
    <t xml:space="preserve">     4 Other fair value reserves</t>
  </si>
  <si>
    <t xml:space="preserve">     5 Exchange differences arising from the translation of foreign operations (consolidation)</t>
  </si>
  <si>
    <t>VI RETAINED PROFIT OR LOSS BROUGHT FORWARD (ADP 084-085)</t>
  </si>
  <si>
    <t xml:space="preserve">     1 Retained profit</t>
  </si>
  <si>
    <t xml:space="preserve">     2 Loss brought forward</t>
  </si>
  <si>
    <t>VII PROFIT OR LOSS FOR THE BUSINESS YEAR (ADP 087-088)</t>
  </si>
  <si>
    <t xml:space="preserve">     1 Profit for the business year</t>
  </si>
  <si>
    <t xml:space="preserve">     2 Loss for the business year</t>
  </si>
  <si>
    <t>VIII MINORITY (NON-CONTROLLING) INTEREST</t>
  </si>
  <si>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</si>
  <si>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</si>
  <si>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</si>
  <si>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</si>
  <si>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</si>
  <si>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</si>
  <si>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</si>
  <si>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</si>
  <si>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</si>
  <si>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</si>
  <si>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</si>
  <si>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</si>
  <si>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</si>
  <si>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</si>
  <si>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</si>
  <si>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</si>
  <si>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</si>
  <si>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</si>
  <si>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</si>
  <si>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</si>
  <si>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</si>
  <si>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</si>
  <si>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</si>
  <si>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t>G)  OFF-BALANCE SHEET ITEMS</t>
  </si>
  <si>
    <t>to</t>
  </si>
  <si>
    <t>KD</t>
  </si>
  <si>
    <t>RN</t>
  </si>
  <si>
    <t>STATEMENT OF PROFIT OR LOSS</t>
  </si>
  <si>
    <r>
      <rPr>
        <b/>
        <sz val="9"/>
        <rFont val="Arial"/>
        <family val="2"/>
        <charset val="238"/>
      </rPr>
      <t xml:space="preserve">ADP
</t>
    </r>
    <r>
      <rPr>
        <b/>
        <sz val="8"/>
        <color rgb="FF000000"/>
        <rFont val="Arial"/>
        <family val="2"/>
        <charset val="238"/>
      </rPr>
      <t>code</t>
    </r>
  </si>
  <si>
    <t>Same period of the previous year</t>
  </si>
  <si>
    <t>Current period</t>
  </si>
  <si>
    <t xml:space="preserve">    1 Income from sales with undertakings within the group</t>
  </si>
  <si>
    <t xml:space="preserve">    2 Income from sales (outside group)</t>
  </si>
  <si>
    <t xml:space="preserve">    3 Income from the use of own products, goods and services</t>
  </si>
  <si>
    <t xml:space="preserve">    4 Other operating income with undertakings within the group</t>
  </si>
  <si>
    <t xml:space="preserve">    5 Other operating income (outside the group)</t>
  </si>
  <si>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</si>
  <si>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</si>
  <si>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</si>
  <si>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</si>
  <si>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</si>
  <si>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</si>
  <si>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</si>
  <si>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</si>
  <si>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</si>
  <si>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</si>
  <si>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</si>
  <si>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</si>
  <si>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</si>
  <si>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</si>
  <si>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</si>
  <si>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</si>
  <si>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</si>
  <si>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</si>
  <si>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</si>
  <si>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</si>
  <si>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</si>
  <si>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</si>
  <si>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</si>
  <si>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</si>
  <si>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</si>
  <si>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</si>
  <si>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</si>
  <si>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</si>
  <si>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</si>
  <si>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</si>
  <si>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</si>
  <si>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</si>
  <si>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</si>
  <si>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</si>
  <si>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</si>
  <si>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</si>
  <si>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</si>
  <si>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</si>
  <si>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</si>
  <si>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</si>
  <si>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</si>
  <si>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</si>
  <si>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</si>
  <si>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t xml:space="preserve">   1 Pre-tax profit (ADP 053-054)</t>
  </si>
  <si>
    <t xml:space="preserve">   2 Pre-tax loss (ADP 054-053)</t>
  </si>
  <si>
    <t>XII  INCOME TAX</t>
  </si>
  <si>
    <t xml:space="preserve">  1 Profit for the period (ADP 055-059)</t>
  </si>
  <si>
    <t xml:space="preserve">  2 Loss for the period (ADP 059-055)</t>
  </si>
  <si>
    <t>DISCONTINUED OPERATIONS (to be filled in by undertakings subject to IFRS only with discontinued operations)</t>
  </si>
  <si>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</si>
  <si>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</si>
  <si>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</si>
  <si>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</si>
  <si>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</si>
  <si>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</si>
  <si>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t xml:space="preserve"> 1 Pre-tax profit (ADP 068)</t>
  </si>
  <si>
    <t xml:space="preserve"> 2 Pre-tax loss (ADP 068)</t>
  </si>
  <si>
    <t xml:space="preserve"> 1 Profit for the period (ADP 068-071)</t>
  </si>
  <si>
    <t xml:space="preserve"> 2 Loss for the period (ADP 071-068)</t>
  </si>
  <si>
    <t>APPENDIX to the P&amp;L (to be filled in by undertakings that draw up consolidated annual financial statements)</t>
  </si>
  <si>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</si>
  <si>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</si>
  <si>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</si>
  <si>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</si>
  <si>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</si>
  <si>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</si>
  <si>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</si>
  <si>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</si>
  <si>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</si>
  <si>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</si>
  <si>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</si>
  <si>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</si>
  <si>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</si>
  <si>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</si>
  <si>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</si>
  <si>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</si>
  <si>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</si>
  <si>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</si>
  <si>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</si>
  <si>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V NET OTHER COMPREHENSIVE INCOME OR LOSS (ADP 080+087- 086 - 096)</t>
  </si>
  <si>
    <t>VI COMPREHENSIVE INCOME OR LOSS FOR THE PERIOD (ADP 078+097)</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</si>
  <si>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</si>
  <si>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</si>
  <si>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</si>
  <si>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</si>
  <si>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for the period __.__.____ . to __.__.____.</t>
  </si>
  <si>
    <t>Submitter: _____________________________________________________________</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</si>
  <si>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</si>
  <si>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</si>
  <si>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</si>
  <si>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</si>
  <si>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</si>
  <si>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</si>
  <si>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</si>
  <si>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</si>
  <si>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</si>
  <si>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</si>
  <si>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</si>
  <si>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</si>
  <si>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</si>
  <si>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</si>
  <si>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</si>
  <si>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</si>
  <si>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</si>
  <si>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</si>
  <si>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</si>
  <si>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</si>
  <si>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</si>
  <si>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</si>
  <si>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</si>
  <si>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</si>
  <si>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</si>
  <si>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</si>
  <si>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</si>
  <si>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</si>
  <si>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</si>
  <si>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</si>
  <si>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</si>
  <si>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</si>
  <si>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</si>
  <si>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</si>
  <si>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</si>
  <si>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</si>
  <si>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</si>
  <si>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</si>
  <si>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 +033)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</si>
  <si>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</si>
  <si>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</si>
  <si>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</si>
  <si>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</si>
  <si>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</si>
  <si>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</si>
  <si>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</si>
  <si>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</si>
  <si>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</si>
  <si>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</si>
  <si>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</si>
  <si>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</si>
  <si>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 +045)</t>
    </r>
  </si>
  <si>
    <t>1 Unrealised exchange rate differences in respect of cash and cash equivalents</t>
  </si>
  <si>
    <r>
      <rPr>
        <b/>
        <sz val="9"/>
        <color indexed="18"/>
        <rFont val="Arial"/>
        <family val="2"/>
        <charset val="238"/>
      </rPr>
      <t xml:space="preserve">D) NET INCREASE OR DECREASE IN CASH FLOWS </t>
    </r>
    <r>
      <rPr>
        <sz val="9"/>
        <color indexed="18"/>
        <rFont val="Arial"/>
        <family val="2"/>
        <charset val="238"/>
      </rPr>
      <t>(ADP 020+034+046+047)</t>
    </r>
  </si>
  <si>
    <t>E) CASH AND CASH EQUIVALENTS AT THE BEGINNING OF THE PERIOD</t>
  </si>
  <si>
    <r>
      <rPr>
        <b/>
        <sz val="9"/>
        <color indexed="18"/>
        <rFont val="Arial"/>
        <family val="2"/>
        <charset val="238"/>
      </rPr>
      <t>F) CASH AND CASH EQUIVALENTS AT THE END OF THE PERIOD</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</si>
  <si>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</si>
  <si>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</si>
  <si>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</si>
  <si>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</si>
  <si>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</si>
  <si>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</si>
  <si>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</si>
  <si>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</si>
  <si>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</si>
  <si>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</si>
  <si>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</si>
  <si>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</si>
  <si>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</si>
  <si>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</si>
  <si>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</si>
  <si>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</si>
  <si>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</si>
  <si>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</si>
  <si>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</si>
  <si>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</si>
  <si>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</si>
  <si>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</si>
  <si>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</si>
  <si>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</si>
  <si>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</si>
  <si>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</si>
  <si>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</si>
  <si>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</si>
  <si>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</si>
  <si>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</si>
  <si>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</si>
  <si>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</si>
  <si>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</si>
  <si>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</si>
  <si>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t xml:space="preserve">  1 Unrealised exchange rate differences in respect of cash and cash equivalents</t>
  </si>
  <si>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</si>
  <si>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</si>
  <si>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</si>
  <si>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</si>
  <si>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</si>
  <si>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</si>
  <si>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</si>
  <si>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</si>
  <si>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</si>
  <si>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</si>
  <si>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</si>
  <si>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</si>
  <si>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</si>
  <si>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</si>
  <si>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Fair value of financial assets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</si>
  <si>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</si>
  <si>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</si>
  <si>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</si>
  <si>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</si>
  <si>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Retained profit / loss brought forward</t>
  </si>
  <si>
    <t>Profit/loss for the business year</t>
  </si>
  <si>
    <t>Total attributable to owners of the parent</t>
  </si>
  <si>
    <t>5</t>
  </si>
  <si>
    <t>6</t>
  </si>
  <si>
    <t>7</t>
  </si>
  <si>
    <t>8</t>
  </si>
  <si>
    <t>9</t>
  </si>
  <si>
    <t>10</t>
  </si>
  <si>
    <t>11</t>
  </si>
  <si>
    <t>12</t>
  </si>
  <si>
    <t>13</t>
  </si>
  <si>
    <t>14</t>
  </si>
  <si>
    <t>15</t>
  </si>
  <si>
    <t>16</t>
  </si>
  <si>
    <t>17</t>
  </si>
  <si>
    <t>18 (3 to 6 - 7
 + 8 to 17)</t>
  </si>
  <si>
    <t>20 (18+19)</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</si>
  <si>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</si>
  <si>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</si>
  <si>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</si>
  <si>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</si>
  <si>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</si>
  <si>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</si>
  <si>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</si>
  <si>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</si>
  <si>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Gains or losses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</si>
  <si>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</si>
  <si>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</si>
  <si>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</si>
  <si>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</si>
  <si>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</si>
  <si>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</si>
  <si>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</si>
  <si>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</si>
  <si>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</si>
  <si>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</si>
  <si>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</si>
  <si>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21 Other distributions and payments to members/shareholders</t>
  </si>
  <si>
    <t>22 Transfer to reserves according to the annual schedule</t>
  </si>
  <si>
    <t>23 Increase in reserves arising from the pre-bankruptcy settlement procedure</t>
  </si>
  <si>
    <t>APPENDIX TO THE STATEMENT OF CHANGES IN EQUITY (to be filled in by undertakings that draw up financial statements in accordance with the IFRS)</t>
  </si>
  <si>
    <t>1 Balance on the first day of the current business year</t>
  </si>
  <si>
    <t>20 Payment of share in profit/dividend</t>
  </si>
  <si>
    <t>22 Carryforward per annual plan</t>
  </si>
  <si>
    <r>
      <t>V</t>
    </r>
    <r>
      <rPr>
        <sz val="9"/>
        <color indexed="12"/>
        <rFont val="Arial"/>
        <family val="2"/>
        <charset val="238"/>
      </rPr>
      <t xml:space="preserve"> </t>
    </r>
    <r>
      <rPr>
        <sz val="9"/>
        <color indexed="12"/>
        <rFont val="Arial"/>
        <family val="2"/>
        <charset val="238"/>
      </rPr>
      <t>FAIR VALUE RESERVES</t>
    </r>
    <r>
      <rPr>
        <sz val="9"/>
        <rFont val="Arial"/>
        <family val="2"/>
        <charset val="238"/>
      </rPr>
      <t xml:space="preserve"> </t>
    </r>
    <r>
      <rPr>
        <sz val="9"/>
        <color indexed="12"/>
        <rFont val="Arial"/>
        <family val="2"/>
        <charset val="238"/>
      </rPr>
      <t>AND OTHER (ADP 078 to 082)</t>
    </r>
  </si>
  <si>
    <r>
      <t xml:space="preserve">B)  PROVISIONS </t>
    </r>
    <r>
      <rPr>
        <sz val="9"/>
        <color indexed="62"/>
        <rFont val="Arial"/>
        <family val="2"/>
        <charset val="238"/>
      </rPr>
      <t>(ADP 091 to 096)</t>
    </r>
  </si>
  <si>
    <r>
      <t xml:space="preserve">C)  LONG-TERM LIABILITIES </t>
    </r>
    <r>
      <rPr>
        <sz val="9"/>
        <color indexed="62"/>
        <rFont val="Arial"/>
        <family val="2"/>
        <charset val="238"/>
      </rPr>
      <t>(ADP 098 to 108)</t>
    </r>
  </si>
  <si>
    <r>
      <t xml:space="preserve">D)  SHORT-TERM LIABILITIES </t>
    </r>
    <r>
      <rPr>
        <sz val="9"/>
        <color indexed="62"/>
        <rFont val="Arial"/>
        <family val="2"/>
        <charset val="238"/>
      </rPr>
      <t>(ADP 110 to 123)</t>
    </r>
  </si>
  <si>
    <r>
      <t xml:space="preserve">F)  TOTAL – LIABILITIES </t>
    </r>
    <r>
      <rPr>
        <sz val="9"/>
        <color indexed="62"/>
        <rFont val="Arial"/>
        <family val="2"/>
        <charset val="238"/>
      </rPr>
      <t>(ADP 067+090+097+109+124)</t>
    </r>
  </si>
  <si>
    <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</si>
  <si>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</si>
  <si>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</si>
  <si>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</si>
  <si>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</si>
  <si>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</si>
  <si>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</si>
  <si>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</si>
  <si>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</si>
  <si>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</si>
  <si>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</si>
  <si>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</si>
  <si>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</si>
  <si>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3 Profit or loss arising from effective cash flow hedging</t>
  </si>
  <si>
    <t>4 Profit or loss arising from effective hedge of a net investment in a foreign operation</t>
  </si>
  <si>
    <t>5 Share in other comprehensive income/loss of companies linked by virtue of participating interests</t>
  </si>
  <si>
    <r>
      <t>VI</t>
    </r>
    <r>
      <rPr>
        <b/>
        <sz val="9"/>
        <color indexed="18"/>
        <rFont val="Arial"/>
        <family val="2"/>
        <charset val="238"/>
      </rPr>
      <t xml:space="preserve"> </t>
    </r>
    <r>
      <rPr>
        <b/>
        <sz val="9"/>
        <color indexed="18"/>
        <rFont val="Arial"/>
        <family val="2"/>
        <charset val="238"/>
      </rPr>
      <t xml:space="preserve">COMPREHENSIVE INCOME OR LOSS FOR THE PERIOD </t>
    </r>
    <r>
      <rPr>
        <sz val="9"/>
        <color indexed="18"/>
        <rFont val="Arial"/>
        <family val="2"/>
        <charset val="238"/>
      </rPr>
      <t>(ADP 100+101)</t>
    </r>
  </si>
  <si>
    <r>
      <t xml:space="preserve">A) NET CASH FLOW FROM OPERATING ACTIVITIES </t>
    </r>
    <r>
      <rPr>
        <sz val="9"/>
        <color indexed="18"/>
        <rFont val="Arial"/>
        <family val="2"/>
        <charset val="238"/>
      </rPr>
      <t>(ADP 006 + 013)</t>
    </r>
  </si>
  <si>
    <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</si>
  <si>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</si>
  <si>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t xml:space="preserve">B) NET CASH FLOW FROM INVESTMENT ACTIVITIES </t>
    </r>
    <r>
      <rPr>
        <sz val="9"/>
        <color indexed="18"/>
        <rFont val="Arial"/>
        <family val="2"/>
        <charset val="238"/>
      </rPr>
      <t>(ADP 021 + 027)</t>
    </r>
  </si>
  <si>
    <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</si>
  <si>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</si>
  <si>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t xml:space="preserve">C) NET CASH FLOW FROM FINANCING ACTIVITIES </t>
    </r>
    <r>
      <rPr>
        <sz val="9"/>
        <color indexed="18"/>
        <rFont val="Arial"/>
        <family val="2"/>
        <charset val="238"/>
      </rPr>
      <t>(ADP 033 +039)</t>
    </r>
  </si>
  <si>
    <r>
      <t xml:space="preserve">D) NET INCREASE OR DECREASE IN CASH FLOWS </t>
    </r>
    <r>
      <rPr>
        <sz val="9"/>
        <color indexed="18"/>
        <rFont val="Arial"/>
        <family val="2"/>
        <charset val="238"/>
      </rPr>
      <t>(ADP 014 + 028 + 040 + 041)</t>
    </r>
  </si>
  <si>
    <r>
      <t xml:space="preserve">F) CASH AND CASH EQUIVALENTS AT THE END OF THE PERIOD </t>
    </r>
    <r>
      <rPr>
        <sz val="9"/>
        <color indexed="18"/>
        <rFont val="Arial"/>
        <family val="2"/>
        <charset val="238"/>
      </rPr>
      <t>(ADP 042+043)</t>
    </r>
  </si>
  <si>
    <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</si>
  <si>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</si>
  <si>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</si>
  <si>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</si>
  <si>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r>
      <t>4</t>
    </r>
    <r>
      <rPr>
        <b/>
        <sz val="8"/>
        <rFont val="Arial"/>
        <family val="2"/>
        <charset val="238"/>
      </rPr>
      <t xml:space="preserve"> </t>
    </r>
    <r>
      <rPr>
        <b/>
        <sz val="8"/>
        <rFont val="Arial"/>
        <family val="2"/>
        <charset val="238"/>
      </rPr>
      <t>Balance on the first day of the current business year (restated)</t>
    </r>
    <r>
      <rPr>
        <sz val="8"/>
        <rFont val="Arial"/>
        <family val="2"/>
        <charset val="238"/>
      </rPr>
      <t xml:space="preserve"> </t>
    </r>
    <r>
      <rPr>
        <sz val="8"/>
        <color rgb="FF000000"/>
        <rFont val="Arial"/>
        <family val="2"/>
        <charset val="238"/>
      </rPr>
      <t>(AOP 28 to 30)</t>
    </r>
  </si>
  <si>
    <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</si>
  <si>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</si>
  <si>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</si>
  <si>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t xml:space="preserve">  II COMPREHENSIVE INCOME OR LOSS FOR THE CURRENT PERIOD </t>
    </r>
    <r>
      <rPr>
        <sz val="8"/>
        <color indexed="18"/>
        <rFont val="Arial"/>
        <family val="2"/>
        <charset val="238"/>
      </rPr>
      <t>(ADP 32 do 52)</t>
    </r>
  </si>
  <si>
    <t xml:space="preserve">NOTES TO FINANCIAL STATEMENTS (PFI)
(drawn up for semi-annual periods)
Name of the issuer:   _______________________________________________________
Personal identification number (OIB):   ________________________________________________________
Reporting period: _____________________________________________
Notes to financial statements for semi-annual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the semi-annual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</si>
  <si>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 xml:space="preserve">2 Changes in accounting policies </t>
  </si>
  <si>
    <t xml:space="preserve">     1 Financial assets at fair value through other comprehensive income (i.e. available for sale)</t>
  </si>
  <si>
    <t>HR</t>
  </si>
  <si>
    <t>54930046RT4B6IZJAL08</t>
  </si>
  <si>
    <t>294</t>
  </si>
  <si>
    <t>Zagreb</t>
  </si>
  <si>
    <t>Ulica grada Vukovara 37</t>
  </si>
  <si>
    <t>www.hep.hr</t>
  </si>
  <si>
    <t>BDO Croatia d.o.o.</t>
  </si>
  <si>
    <t>balance as at 30.06.2021.</t>
  </si>
  <si>
    <t>for the period 01.01.2021. to 30.06.2021.</t>
  </si>
  <si>
    <r>
      <rPr>
        <b/>
        <sz val="12"/>
        <color theme="1"/>
        <rFont val="Arial"/>
        <family val="2"/>
        <charset val="238"/>
      </rPr>
      <t>Annex 1</t>
    </r>
  </si>
  <si>
    <r>
      <rPr>
        <b/>
        <sz val="11"/>
        <rFont val="Arial"/>
        <family val="2"/>
        <charset val="238"/>
      </rPr>
      <t>ISSUER’S GENERAL DATA</t>
    </r>
  </si>
  <si>
    <t>1.</t>
  </si>
  <si>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</si>
  <si>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</si>
  <si>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</si>
  <si>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Semmi-annual period:</t>
    </r>
  </si>
  <si>
    <r>
      <rPr>
        <b/>
        <sz val="12"/>
        <color theme="1"/>
        <rFont val="Arial Rounded MT Bold"/>
        <family val="2"/>
      </rPr>
      <t xml:space="preserve">Semmi-annual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</si>
  <si>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</si>
  <si>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</si>
  <si>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</si>
  <si>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</si>
  <si>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</si>
  <si>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</si>
  <si>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</si>
  <si>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 xml:space="preserve">Postcode and town: </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</si>
  <si>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</si>
  <si>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</si>
  <si>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</si>
  <si>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</si>
  <si>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</si>
  <si>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</si>
  <si>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</si>
  <si>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</si>
  <si>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</si>
  <si>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</si>
  <si>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</si>
  <si>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</si>
  <si>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</si>
  <si>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</si>
  <si>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</si>
  <si>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</si>
  <si>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</si>
  <si>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</si>
  <si>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</si>
  <si>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</si>
  <si>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</si>
  <si>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</si>
  <si>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</si>
  <si>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</si>
  <si>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</si>
  <si>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</si>
  <si>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</si>
  <si>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t>for the period 01.01.2021 to 30.06.2021</t>
  </si>
  <si>
    <t>HEP Group</t>
  </si>
  <si>
    <t>HRVATSKA ELEKTROPRIVREDA d.d.</t>
  </si>
  <si>
    <t>ZAGREB</t>
  </si>
  <si>
    <t>03557049</t>
  </si>
  <si>
    <t>HEP - PROIZVODNJA d.o.o.</t>
  </si>
  <si>
    <t>HRVATSKI OPERATOR PRIJENOSNOG SUSTAVA d.o.o.</t>
  </si>
  <si>
    <t>HEP - OPERATOR DISTRIBUCIJSKOG SUSTAVA d.o.o.</t>
  </si>
  <si>
    <t>ENERGETSKI PARK KORLAT d.o.o.</t>
  </si>
  <si>
    <t>1632469</t>
  </si>
  <si>
    <t>SUNČANA ELEKTRANA POREČ d.o.o.</t>
  </si>
  <si>
    <t>PLOMIN</t>
  </si>
  <si>
    <t>01423851</t>
  </si>
  <si>
    <t>HEP - PLIN d.o.o.</t>
  </si>
  <si>
    <t>OSIJEK</t>
  </si>
  <si>
    <t>1582615</t>
  </si>
  <si>
    <t>HEP - TOPLINARSTVO d.o.o.</t>
  </si>
  <si>
    <t>1582623</t>
  </si>
  <si>
    <t>2178966</t>
  </si>
  <si>
    <t>LJUBLJANA</t>
  </si>
  <si>
    <t>2348489</t>
  </si>
  <si>
    <t>MOSTAR</t>
  </si>
  <si>
    <t>422758233009</t>
  </si>
  <si>
    <t>BEOGRAD</t>
  </si>
  <si>
    <t>20326000</t>
  </si>
  <si>
    <t>70865815</t>
  </si>
  <si>
    <t>1708422</t>
  </si>
  <si>
    <t>4622430</t>
  </si>
  <si>
    <t>HEP - UPRAVLJANJE IMOVINOM d.o.o.</t>
  </si>
  <si>
    <t>1582003</t>
  </si>
  <si>
    <t>HEP - ESCO d.o.o.</t>
  </si>
  <si>
    <t>04132114</t>
  </si>
  <si>
    <t>BUŠKO BLATO</t>
  </si>
  <si>
    <t>4281117970004</t>
  </si>
  <si>
    <t>NE KRŠKO d.o.o.</t>
  </si>
  <si>
    <t>KRŠKO</t>
  </si>
  <si>
    <t>PLOMIN HOLDING d.o.o.</t>
  </si>
  <si>
    <t>VELIKA</t>
  </si>
  <si>
    <t>1907719</t>
  </si>
  <si>
    <t>NO</t>
  </si>
  <si>
    <t>Katarina Dašek</t>
  </si>
  <si>
    <t>katarina.dasek@hep.hr</t>
  </si>
  <si>
    <t>01/6322-111</t>
  </si>
  <si>
    <t>SUNČANA ELEKTRANA VIS d.o.o.</t>
  </si>
  <si>
    <t>081196616</t>
  </si>
  <si>
    <t>4061276</t>
  </si>
  <si>
    <t>HEP - TRGOVINA d.o.o.</t>
  </si>
  <si>
    <t>HEP - ENERGIJA d.o.o. LJUBLJANA</t>
  </si>
  <si>
    <t>HEP - ENERGIJA d.o.o. MOSTAR</t>
  </si>
  <si>
    <t>HEP - ENERGIJA d.o.o BEOGRAD</t>
  </si>
  <si>
    <t>HEP - ENERGIJA sh.p.k.</t>
  </si>
  <si>
    <t>PRIŠTINA</t>
  </si>
  <si>
    <t xml:space="preserve">HEP - OPSKRBA d.o.o. </t>
  </si>
  <si>
    <t>HEP - ELEKTRA d.o.o.</t>
  </si>
  <si>
    <t>HEP - TELEKOMUNIKACIJE d.o.o.</t>
  </si>
  <si>
    <t>HEP - VHS ZAPREŠIĆ d.o.o.</t>
  </si>
  <si>
    <t>4950364</t>
  </si>
  <si>
    <t>CS BUŠKO BLATO d.o.o.</t>
  </si>
  <si>
    <t>LNG HRVATSKA d.o.o.</t>
  </si>
  <si>
    <t>80733282</t>
  </si>
  <si>
    <t>5034345000</t>
  </si>
  <si>
    <t>ORNATUS d.o.o.</t>
  </si>
  <si>
    <t>100003847</t>
  </si>
  <si>
    <t>HEP - NASTAVNO OBRAZOVNI CENTAR</t>
  </si>
  <si>
    <t>GRADSKA PLINARA KRAPINA d.o.o.</t>
  </si>
  <si>
    <t>KRAPINA</t>
  </si>
  <si>
    <t>080609147</t>
  </si>
  <si>
    <t>Submitter:HEP group</t>
  </si>
  <si>
    <t>Submitter: HEP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</si>
</sst>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1" x14ac:knownFonts="1">
    <font>
      <sz val="11"/>
      <color theme="1"/>
      <name val="Calibri"/>
      <family val="2"/>
      <charset val="1"/>
      <scheme val="minor"/>
    </font>
    <font>
      <sz val="11"/>
      <color theme="1"/>
      <name val="Calibri"/>
      <family val="2"/>
      <charset val="238"/>
      <scheme val="minor"/>
    </font>
    <font>
      <b/>
      <sz val="12"/>
      <name val="Arial"/>
      <family val="2"/>
      <charset val="238"/>
    </font>
    <font>
      <b/>
      <sz val="10"/>
      <name val="Arial"/>
      <family val="2"/>
      <charset val="238"/>
    </font>
    <font>
      <sz val="10"/>
      <name val="Arial"/>
      <family val="2"/>
      <charset val="238"/>
    </font>
    <font>
      <b/>
      <sz val="9"/>
      <name val="Arial"/>
      <family val="2"/>
      <charset val="238"/>
    </font>
    <font>
      <b/>
      <sz val="7"/>
      <color rgb="FF000000"/>
      <name val="Arial"/>
      <family val="2"/>
      <charset val="238"/>
    </font>
    <font>
      <b/>
      <sz val="8"/>
      <name val="Arial"/>
      <family val="2"/>
      <charset val="238"/>
    </font>
    <font>
      <b/>
      <sz val="9"/>
      <color indexed="62"/>
      <name val="Arial"/>
      <family val="2"/>
      <charset val="238"/>
    </font>
    <font>
      <sz val="9"/>
      <name val="Arial"/>
      <family val="2"/>
      <charset val="238"/>
    </font>
    <font>
      <sz val="9"/>
      <color indexed="62"/>
      <name val="Arial"/>
      <family val="2"/>
      <charset val="238"/>
    </font>
    <font>
      <sz val="9"/>
      <color indexed="12"/>
      <name val="Arial"/>
      <family val="2"/>
      <charset val="238"/>
    </font>
    <font>
      <b/>
      <sz val="9"/>
      <color indexed="18"/>
      <name val="Arial"/>
      <family val="2"/>
      <charset val="238"/>
    </font>
    <font>
      <sz val="9"/>
      <color indexed="18"/>
      <name val="Arial"/>
      <family val="2"/>
      <charset val="238"/>
    </font>
    <font>
      <sz val="11"/>
      <color theme="1"/>
      <name val="Calibri"/>
      <family val="2"/>
      <charset val="238"/>
      <scheme val="minor"/>
    </font>
    <font>
      <b/>
      <sz val="12"/>
      <color theme="1"/>
      <name val="Arial"/>
      <family val="2"/>
      <charset val="238"/>
    </font>
    <font>
      <sz val="11"/>
      <color theme="1"/>
      <name val="Arial"/>
      <family val="2"/>
      <charset val="238"/>
    </font>
    <font>
      <b/>
      <sz val="11"/>
      <name val="Arial"/>
      <family val="2"/>
      <charset val="238"/>
    </font>
    <font>
      <b/>
      <sz val="12"/>
      <color theme="1"/>
      <name val="Arial Rounded MT Bold"/>
      <family val="2"/>
    </font>
    <font>
      <sz val="11"/>
      <name val="Arial"/>
      <family val="2"/>
      <charset val="238"/>
    </font>
    <font>
      <sz val="10"/>
      <name val="Times New Roman"/>
      <family val="1"/>
      <charset val="238"/>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8"/>
      <color rgb="FF000000"/>
      <name val="Arial"/>
      <family val="2"/>
      <charset val="238"/>
    </font>
    <font>
      <i/>
      <sz val="9"/>
      <name val="Arial"/>
      <family val="2"/>
      <charset val="238"/>
    </font>
    <font>
      <sz val="9"/>
      <color rgb="FF000000"/>
      <name val="Arial"/>
      <family val="2"/>
      <charset val="238"/>
    </font>
    <font>
      <sz val="10"/>
      <color indexed="8"/>
      <name val="Arial"/>
      <family val="2"/>
      <charset val="238"/>
    </font>
    <font>
      <b/>
      <sz val="8"/>
      <color indexed="9"/>
      <name val="Arial"/>
      <family val="2"/>
      <charset val="238"/>
    </font>
    <font>
      <sz val="8"/>
      <name val="Arial"/>
      <family val="2"/>
      <charset val="238"/>
    </font>
    <font>
      <b/>
      <sz val="7"/>
      <color indexed="9"/>
      <name val="Arial"/>
      <family val="2"/>
      <charset val="238"/>
    </font>
    <font>
      <b/>
      <sz val="8"/>
      <color indexed="18"/>
      <name val="Arial"/>
      <family val="2"/>
      <charset val="238"/>
    </font>
    <font>
      <sz val="8"/>
      <color indexed="18"/>
      <name val="Arial"/>
      <family val="2"/>
      <charset val="238"/>
    </font>
    <font>
      <sz val="8"/>
      <color indexed="12"/>
      <name val="Arial"/>
      <family val="2"/>
      <charset val="238"/>
    </font>
    <font>
      <sz val="8"/>
      <color rgb="FF000000"/>
      <name val="Arial"/>
      <family val="2"/>
      <charset val="238"/>
    </font>
    <font>
      <sz val="8"/>
      <name val="Calibri"/>
      <family val="2"/>
      <charset val="1"/>
      <scheme val="minor"/>
    </font>
    <font>
      <b/>
      <sz val="8"/>
      <color theme="0"/>
      <name val="Arial"/>
      <family val="2"/>
      <charset val="238"/>
    </font>
    <font>
      <u/>
      <sz val="11"/>
      <color theme="10"/>
      <name val="Calibri"/>
      <family val="2"/>
      <charset val="238"/>
      <scheme val="minor"/>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gray125">
        <fgColor indexed="22"/>
      </patternFill>
    </fill>
    <fill>
      <patternFill patternType="mediumGray">
        <fgColor indexed="22"/>
      </patternFill>
    </fill>
    <fill>
      <patternFill patternType="gray125">
        <fgColor indexed="22"/>
        <bgColor indexed="22"/>
      </patternFill>
    </fill>
    <fill>
      <patternFill patternType="lightUp">
        <fgColor indexed="22"/>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0" fontId="14" fillId="0" borderId="0"/>
    <xf numFmtId="0" fontId="4" fillId="0" borderId="0"/>
    <xf numFmtId="0" fontId="30" fillId="0" borderId="0">
      <alignment vertical="top"/>
    </xf>
    <xf numFmtId="0" fontId="40" fillId="0" borderId="0" applyNumberFormat="0" applyFill="0" applyBorder="0" applyAlignment="0" applyProtection="0"/>
    <xf numFmtId="0" fontId="1" fillId="0" borderId="0"/>
    <xf numFmtId="0" fontId="1" fillId="0" borderId="0"/>
    <xf numFmtId="0" fontId="4" fillId="0" borderId="0"/>
  </cellStyleXfs>
  <cellXfs count="229">
    <xf numFmtId="0" fontId="0" fillId="0" borderId="0" xfId="0"/>
    <xf numFmtId="0" fontId="0" fillId="0" borderId="0" xfId="0" applyProtection="1"/>
    <xf numFmtId="0" fontId="5" fillId="3" borderId="5" xfId="0" applyFont="1" applyFill="1" applyBorder="1" applyAlignment="1" applyProtection="1">
      <alignment horizontal="center" vertical="center" wrapText="1"/>
    </xf>
    <xf numFmtId="3" fontId="7" fillId="3" borderId="5" xfId="0" applyNumberFormat="1" applyFont="1" applyFill="1" applyBorder="1" applyAlignment="1" applyProtection="1">
      <alignment horizontal="center" vertical="center" wrapText="1"/>
    </xf>
    <xf numFmtId="0" fontId="7" fillId="3" borderId="5" xfId="0" applyFont="1" applyFill="1" applyBorder="1" applyAlignment="1" applyProtection="1">
      <alignment horizontal="center" vertical="center"/>
    </xf>
    <xf numFmtId="164" fontId="5" fillId="0" borderId="5" xfId="0" applyNumberFormat="1" applyFont="1" applyFill="1" applyBorder="1" applyAlignment="1" applyProtection="1">
      <alignment horizontal="center" vertical="center"/>
    </xf>
    <xf numFmtId="3" fontId="9" fillId="0" borderId="5" xfId="0" applyNumberFormat="1" applyFont="1" applyFill="1" applyBorder="1" applyAlignment="1" applyProtection="1">
      <alignment horizontal="right" vertical="center" shrinkToFit="1"/>
      <protection locked="0"/>
    </xf>
    <xf numFmtId="164" fontId="5" fillId="5" borderId="5" xfId="0" applyNumberFormat="1" applyFont="1" applyFill="1" applyBorder="1" applyAlignment="1" applyProtection="1">
      <alignment horizontal="center" vertical="center"/>
    </xf>
    <xf numFmtId="3" fontId="11" fillId="5" borderId="5" xfId="0" applyNumberFormat="1" applyFont="1" applyFill="1" applyBorder="1" applyAlignment="1" applyProtection="1">
      <alignment horizontal="right" vertical="center" shrinkToFit="1"/>
    </xf>
    <xf numFmtId="164" fontId="5" fillId="0" borderId="6" xfId="0" applyNumberFormat="1" applyFont="1" applyFill="1" applyBorder="1" applyAlignment="1" applyProtection="1">
      <alignment horizontal="center" vertical="center"/>
    </xf>
    <xf numFmtId="164" fontId="5" fillId="0" borderId="8" xfId="0" applyNumberFormat="1" applyFont="1" applyFill="1" applyBorder="1" applyAlignment="1" applyProtection="1">
      <alignment horizontal="center" vertical="center"/>
    </xf>
    <xf numFmtId="3" fontId="7" fillId="3" borderId="5" xfId="2" applyNumberFormat="1" applyFont="1" applyFill="1" applyBorder="1" applyAlignment="1" applyProtection="1">
      <alignment horizontal="center" vertical="center" wrapText="1"/>
    </xf>
    <xf numFmtId="3" fontId="11" fillId="5" borderId="5" xfId="0" applyNumberFormat="1" applyFont="1" applyFill="1" applyBorder="1" applyAlignment="1" applyProtection="1">
      <alignment horizontal="right" vertical="center" shrinkToFit="1"/>
      <protection locked="0"/>
    </xf>
    <xf numFmtId="164" fontId="5" fillId="6" borderId="5" xfId="0" applyNumberFormat="1" applyFont="1" applyFill="1" applyBorder="1" applyAlignment="1" applyProtection="1">
      <alignment horizontal="center" vertical="center"/>
    </xf>
    <xf numFmtId="3" fontId="11" fillId="6" borderId="5" xfId="0" applyNumberFormat="1" applyFont="1" applyFill="1" applyBorder="1" applyAlignment="1" applyProtection="1">
      <alignment horizontal="right" vertical="center" shrinkToFit="1"/>
      <protection locked="0"/>
    </xf>
    <xf numFmtId="3" fontId="11" fillId="5" borderId="5" xfId="0" applyNumberFormat="1" applyFont="1" applyFill="1" applyBorder="1" applyAlignment="1" applyProtection="1">
      <alignment vertical="center"/>
    </xf>
    <xf numFmtId="3" fontId="9" fillId="0" borderId="5" xfId="0" applyNumberFormat="1" applyFont="1" applyFill="1" applyBorder="1" applyAlignment="1" applyProtection="1">
      <alignment vertical="center"/>
      <protection locked="0"/>
    </xf>
    <xf numFmtId="4" fontId="7" fillId="3" borderId="5" xfId="2" applyNumberFormat="1" applyFont="1" applyFill="1" applyBorder="1" applyAlignment="1" applyProtection="1">
      <alignment horizontal="center" vertical="center" wrapText="1"/>
    </xf>
    <xf numFmtId="3" fontId="9" fillId="0" borderId="5" xfId="0" applyNumberFormat="1" applyFont="1" applyFill="1" applyBorder="1" applyAlignment="1" applyProtection="1">
      <alignment horizontal="right" vertical="center"/>
      <protection locked="0"/>
    </xf>
    <xf numFmtId="3" fontId="11" fillId="5" borderId="5" xfId="0" applyNumberFormat="1" applyFont="1" applyFill="1" applyBorder="1" applyAlignment="1" applyProtection="1">
      <alignment horizontal="right" vertical="center"/>
    </xf>
    <xf numFmtId="3" fontId="9" fillId="5" borderId="5" xfId="0" applyNumberFormat="1" applyFont="1" applyFill="1" applyBorder="1" applyAlignment="1" applyProtection="1">
      <alignment vertical="center"/>
      <protection locked="0"/>
    </xf>
    <xf numFmtId="3" fontId="11" fillId="0" borderId="5" xfId="0" applyNumberFormat="1" applyFont="1" applyFill="1" applyBorder="1" applyAlignment="1" applyProtection="1">
      <alignment vertical="center"/>
    </xf>
    <xf numFmtId="3" fontId="4" fillId="0" borderId="0" xfId="3" applyNumberFormat="1" applyFont="1" applyAlignment="1" applyProtection="1">
      <alignment wrapText="1"/>
    </xf>
    <xf numFmtId="3" fontId="4" fillId="0" borderId="0" xfId="2" applyNumberFormat="1" applyFont="1" applyProtection="1"/>
    <xf numFmtId="14" fontId="3" fillId="2" borderId="0" xfId="3" applyNumberFormat="1" applyFont="1" applyFill="1" applyBorder="1" applyAlignment="1" applyProtection="1">
      <alignment horizontal="center" vertical="center"/>
      <protection locked="0"/>
    </xf>
    <xf numFmtId="3" fontId="4" fillId="0" borderId="0" xfId="2" applyNumberFormat="1" applyFont="1" applyBorder="1" applyAlignment="1" applyProtection="1">
      <alignment horizontal="center" vertical="center" wrapText="1"/>
    </xf>
    <xf numFmtId="3" fontId="4" fillId="0" borderId="0" xfId="3" applyNumberFormat="1" applyFont="1" applyBorder="1" applyAlignment="1" applyProtection="1">
      <alignment wrapText="1"/>
    </xf>
    <xf numFmtId="49" fontId="31" fillId="3" borderId="5" xfId="0" applyNumberFormat="1" applyFont="1" applyFill="1" applyBorder="1" applyAlignment="1" applyProtection="1">
      <alignment horizontal="center" vertical="center"/>
    </xf>
    <xf numFmtId="3" fontId="31" fillId="3" borderId="5" xfId="0" applyNumberFormat="1" applyFont="1" applyFill="1" applyBorder="1" applyAlignment="1" applyProtection="1">
      <alignment horizontal="center" vertical="center"/>
    </xf>
    <xf numFmtId="165" fontId="7" fillId="0" borderId="5" xfId="0" applyNumberFormat="1" applyFont="1" applyFill="1" applyBorder="1" applyAlignment="1" applyProtection="1">
      <alignment horizontal="center" vertical="center"/>
    </xf>
    <xf numFmtId="3" fontId="32" fillId="0" borderId="5" xfId="0" applyNumberFormat="1" applyFont="1" applyFill="1" applyBorder="1" applyAlignment="1" applyProtection="1">
      <alignment vertical="center" shrinkToFit="1"/>
      <protection locked="0"/>
    </xf>
    <xf numFmtId="3" fontId="36" fillId="0" borderId="5" xfId="0" applyNumberFormat="1" applyFont="1" applyFill="1" applyBorder="1" applyAlignment="1" applyProtection="1">
      <alignment vertical="center" shrinkToFit="1"/>
    </xf>
    <xf numFmtId="165" fontId="7" fillId="5" borderId="5" xfId="0" applyNumberFormat="1" applyFont="1" applyFill="1" applyBorder="1" applyAlignment="1" applyProtection="1">
      <alignment horizontal="center" vertical="center"/>
    </xf>
    <xf numFmtId="3" fontId="36" fillId="5" borderId="5" xfId="0" applyNumberFormat="1" applyFont="1" applyFill="1" applyBorder="1" applyAlignment="1" applyProtection="1">
      <alignment vertical="center" shrinkToFit="1"/>
    </xf>
    <xf numFmtId="3" fontId="32" fillId="13" borderId="5" xfId="0" applyNumberFormat="1" applyFont="1" applyFill="1" applyBorder="1" applyAlignment="1" applyProtection="1">
      <alignment vertical="center" shrinkToFit="1"/>
    </xf>
    <xf numFmtId="3" fontId="39" fillId="3" borderId="5" xfId="0" applyNumberFormat="1" applyFont="1" applyFill="1" applyBorder="1" applyAlignment="1" applyProtection="1">
      <alignment horizontal="center" vertical="center" wrapText="1"/>
    </xf>
    <xf numFmtId="0" fontId="5" fillId="3" borderId="5" xfId="2" applyFont="1" applyFill="1" applyBorder="1" applyAlignment="1" applyProtection="1">
      <alignment horizontal="center" vertical="center" wrapText="1"/>
    </xf>
    <xf numFmtId="0" fontId="7" fillId="3" borderId="5" xfId="2" applyFont="1" applyFill="1" applyBorder="1" applyAlignment="1" applyProtection="1">
      <alignment horizontal="center" vertical="center"/>
    </xf>
    <xf numFmtId="0" fontId="2" fillId="0" borderId="0" xfId="3" applyFont="1" applyFill="1" applyBorder="1" applyAlignment="1" applyProtection="1">
      <alignment horizontal="center" vertical="center" wrapText="1"/>
    </xf>
    <xf numFmtId="0" fontId="4" fillId="0" borderId="0" xfId="2" applyFont="1" applyBorder="1" applyAlignment="1" applyProtection="1">
      <alignment horizontal="center" vertical="center" wrapText="1"/>
    </xf>
    <xf numFmtId="0" fontId="3" fillId="0" borderId="0" xfId="3" applyFont="1" applyFill="1" applyBorder="1" applyAlignment="1" applyProtection="1">
      <alignment horizontal="center" vertical="center"/>
    </xf>
    <xf numFmtId="3" fontId="31" fillId="3" borderId="5" xfId="0" applyNumberFormat="1" applyFont="1" applyFill="1" applyBorder="1" applyAlignment="1" applyProtection="1">
      <alignment horizontal="center" vertical="center" wrapText="1"/>
    </xf>
    <xf numFmtId="0" fontId="5" fillId="7" borderId="7" xfId="5" applyFont="1" applyFill="1" applyBorder="1" applyAlignment="1" applyProtection="1">
      <alignment horizontal="center" vertical="center"/>
      <protection locked="0"/>
    </xf>
    <xf numFmtId="49" fontId="5" fillId="7" borderId="7" xfId="5" applyNumberFormat="1" applyFont="1" applyFill="1" applyBorder="1" applyAlignment="1" applyProtection="1">
      <alignment horizontal="center" vertical="center"/>
      <protection locked="0"/>
    </xf>
    <xf numFmtId="0" fontId="5" fillId="7" borderId="15" xfId="5" applyFont="1" applyFill="1" applyBorder="1" applyAlignment="1" applyProtection="1">
      <alignment horizontal="center" vertical="center"/>
      <protection locked="0"/>
    </xf>
    <xf numFmtId="0" fontId="16" fillId="6" borderId="10" xfId="6" applyFont="1" applyFill="1" applyBorder="1"/>
    <xf numFmtId="0" fontId="1" fillId="6" borderId="11" xfId="6" applyFill="1" applyBorder="1"/>
    <xf numFmtId="0" fontId="4" fillId="0" borderId="0" xfId="2"/>
    <xf numFmtId="0" fontId="17" fillId="6" borderId="12" xfId="6" applyFont="1" applyFill="1" applyBorder="1" applyAlignment="1">
      <alignment horizontal="center" vertical="center"/>
    </xf>
    <xf numFmtId="0" fontId="17" fillId="6" borderId="0" xfId="6" applyFont="1" applyFill="1" applyBorder="1" applyAlignment="1">
      <alignment horizontal="center" vertical="center"/>
    </xf>
    <xf numFmtId="0" fontId="17" fillId="6" borderId="13" xfId="6" applyFont="1" applyFill="1" applyBorder="1" applyAlignment="1">
      <alignment horizontal="center" vertical="center"/>
    </xf>
    <xf numFmtId="0" fontId="9" fillId="6" borderId="0" xfId="6" applyFont="1" applyFill="1" applyBorder="1" applyAlignment="1">
      <alignment horizontal="center" vertical="center"/>
    </xf>
    <xf numFmtId="0" fontId="9" fillId="6" borderId="16" xfId="6" applyFont="1" applyFill="1" applyBorder="1" applyAlignment="1">
      <alignment vertical="center"/>
    </xf>
    <xf numFmtId="0" fontId="5" fillId="6" borderId="12" xfId="6" applyFont="1" applyFill="1" applyBorder="1" applyAlignment="1">
      <alignment vertical="center" wrapText="1"/>
    </xf>
    <xf numFmtId="0" fontId="5" fillId="6" borderId="0" xfId="6" applyFont="1" applyFill="1" applyBorder="1" applyAlignment="1">
      <alignment horizontal="right" vertical="center" wrapText="1"/>
    </xf>
    <xf numFmtId="0" fontId="5" fillId="6" borderId="0" xfId="6" applyFont="1" applyFill="1" applyBorder="1" applyAlignment="1">
      <alignment vertical="center" wrapText="1"/>
    </xf>
    <xf numFmtId="1" fontId="5" fillId="7" borderId="7" xfId="6" applyNumberFormat="1" applyFont="1" applyFill="1" applyBorder="1" applyAlignment="1" applyProtection="1">
      <alignment horizontal="center" vertical="center"/>
      <protection locked="0"/>
    </xf>
    <xf numFmtId="14" fontId="5" fillId="8" borderId="0" xfId="6" applyNumberFormat="1" applyFont="1" applyFill="1" applyBorder="1" applyAlignment="1" applyProtection="1">
      <alignment horizontal="center" vertical="center"/>
      <protection locked="0"/>
    </xf>
    <xf numFmtId="0" fontId="9" fillId="6" borderId="13" xfId="6" applyFont="1" applyFill="1" applyBorder="1" applyAlignment="1">
      <alignment vertical="center"/>
    </xf>
    <xf numFmtId="14" fontId="5" fillId="9" borderId="0" xfId="6" applyNumberFormat="1" applyFont="1" applyFill="1" applyBorder="1" applyAlignment="1" applyProtection="1">
      <alignment horizontal="center" vertical="center"/>
      <protection locked="0"/>
    </xf>
    <xf numFmtId="1" fontId="5" fillId="8" borderId="0" xfId="6" applyNumberFormat="1" applyFont="1" applyFill="1" applyBorder="1" applyAlignment="1" applyProtection="1">
      <alignment horizontal="center" vertical="center"/>
      <protection locked="0"/>
    </xf>
    <xf numFmtId="1" fontId="9" fillId="6" borderId="0" xfId="6" applyNumberFormat="1" applyFont="1" applyFill="1" applyBorder="1" applyAlignment="1">
      <alignment horizontal="center" vertical="center"/>
    </xf>
    <xf numFmtId="1" fontId="9" fillId="6" borderId="13" xfId="6" applyNumberFormat="1" applyFont="1" applyFill="1" applyBorder="1" applyAlignment="1">
      <alignment vertical="center"/>
    </xf>
    <xf numFmtId="0" fontId="1" fillId="6" borderId="13" xfId="6" applyFill="1" applyBorder="1"/>
    <xf numFmtId="0" fontId="19" fillId="6" borderId="12" xfId="6" applyFont="1" applyFill="1" applyBorder="1" applyAlignment="1">
      <alignment wrapText="1"/>
    </xf>
    <xf numFmtId="0" fontId="19" fillId="6" borderId="13" xfId="6" applyFont="1" applyFill="1" applyBorder="1" applyAlignment="1">
      <alignment wrapText="1"/>
    </xf>
    <xf numFmtId="0" fontId="19" fillId="6" borderId="12" xfId="6" applyFont="1" applyFill="1" applyBorder="1"/>
    <xf numFmtId="0" fontId="19" fillId="6" borderId="0" xfId="6" applyFont="1" applyFill="1" applyBorder="1"/>
    <xf numFmtId="0" fontId="19" fillId="6" borderId="0" xfId="6" applyFont="1" applyFill="1" applyBorder="1" applyAlignment="1">
      <alignment wrapText="1"/>
    </xf>
    <xf numFmtId="0" fontId="19" fillId="6" borderId="13" xfId="6" applyFont="1" applyFill="1" applyBorder="1"/>
    <xf numFmtId="0" fontId="9" fillId="6" borderId="0" xfId="6" applyFont="1" applyFill="1" applyBorder="1" applyAlignment="1">
      <alignment horizontal="right" vertical="center" wrapText="1"/>
    </xf>
    <xf numFmtId="0" fontId="5" fillId="7" borderId="14" xfId="6" applyFont="1" applyFill="1" applyBorder="1" applyAlignment="1" applyProtection="1">
      <alignment horizontal="center" vertical="center"/>
      <protection locked="0"/>
    </xf>
    <xf numFmtId="0" fontId="5" fillId="7" borderId="15" xfId="6" applyFont="1" applyFill="1" applyBorder="1" applyAlignment="1" applyProtection="1">
      <alignment horizontal="center" vertical="center"/>
      <protection locked="0"/>
    </xf>
    <xf numFmtId="0" fontId="20" fillId="6" borderId="13" xfId="6" applyFont="1" applyFill="1" applyBorder="1" applyAlignment="1">
      <alignment vertical="center"/>
    </xf>
    <xf numFmtId="0" fontId="9" fillId="6" borderId="12" xfId="6" applyFont="1" applyFill="1" applyBorder="1" applyAlignment="1">
      <alignment horizontal="right" vertical="center" wrapText="1"/>
    </xf>
    <xf numFmtId="0" fontId="20" fillId="6" borderId="0" xfId="6" applyFont="1" applyFill="1" applyBorder="1" applyAlignment="1">
      <alignment vertical="center"/>
    </xf>
    <xf numFmtId="0" fontId="19" fillId="6" borderId="0" xfId="6" applyFont="1" applyFill="1" applyBorder="1" applyAlignment="1">
      <alignment vertical="top"/>
    </xf>
    <xf numFmtId="0" fontId="5" fillId="7" borderId="7" xfId="6" applyFont="1" applyFill="1" applyBorder="1" applyAlignment="1" applyProtection="1">
      <alignment horizontal="center" vertical="center"/>
      <protection locked="0"/>
    </xf>
    <xf numFmtId="0" fontId="5" fillId="6" borderId="0" xfId="6" applyFont="1" applyFill="1" applyBorder="1" applyAlignment="1">
      <alignment vertical="center"/>
    </xf>
    <xf numFmtId="49" fontId="5" fillId="7" borderId="7" xfId="6" applyNumberFormat="1" applyFont="1" applyFill="1" applyBorder="1" applyAlignment="1" applyProtection="1">
      <alignment horizontal="center" vertical="center"/>
      <protection locked="0"/>
    </xf>
    <xf numFmtId="0" fontId="21" fillId="6" borderId="0" xfId="6" applyFont="1" applyFill="1" applyBorder="1" applyAlignment="1"/>
    <xf numFmtId="0" fontId="22" fillId="6" borderId="0" xfId="6" applyFont="1" applyFill="1" applyBorder="1" applyAlignment="1">
      <alignment vertical="center"/>
    </xf>
    <xf numFmtId="0" fontId="23" fillId="6" borderId="13" xfId="6" applyFont="1" applyFill="1" applyBorder="1" applyAlignment="1">
      <alignment vertical="center"/>
    </xf>
    <xf numFmtId="0" fontId="5" fillId="6" borderId="0" xfId="6" applyFont="1" applyFill="1" applyBorder="1" applyAlignment="1">
      <alignment horizontal="center" vertical="center"/>
    </xf>
    <xf numFmtId="0" fontId="25" fillId="6" borderId="0" xfId="6" applyFont="1" applyFill="1" applyBorder="1" applyAlignment="1">
      <alignment vertical="center"/>
    </xf>
    <xf numFmtId="0" fontId="26" fillId="6" borderId="0" xfId="6" applyFont="1" applyFill="1" applyBorder="1" applyAlignment="1">
      <alignment vertical="center"/>
    </xf>
    <xf numFmtId="0" fontId="24" fillId="6" borderId="13" xfId="6" applyFont="1" applyFill="1" applyBorder="1" applyAlignment="1">
      <alignment vertical="center"/>
    </xf>
    <xf numFmtId="0" fontId="9" fillId="6" borderId="13" xfId="6" applyFont="1" applyFill="1" applyBorder="1" applyAlignment="1">
      <alignment horizontal="center" vertical="center"/>
    </xf>
    <xf numFmtId="0" fontId="19" fillId="6" borderId="13" xfId="6" applyFont="1" applyFill="1" applyBorder="1" applyAlignment="1">
      <alignment vertical="center"/>
    </xf>
    <xf numFmtId="0" fontId="19" fillId="6" borderId="12" xfId="6" applyFont="1" applyFill="1" applyBorder="1" applyAlignment="1">
      <alignment vertical="top"/>
    </xf>
    <xf numFmtId="0" fontId="21" fillId="6" borderId="13" xfId="6" applyFont="1" applyFill="1" applyBorder="1"/>
    <xf numFmtId="0" fontId="1" fillId="6" borderId="14" xfId="6" applyFill="1" applyBorder="1"/>
    <xf numFmtId="0" fontId="1" fillId="6" borderId="1" xfId="6" applyFill="1" applyBorder="1"/>
    <xf numFmtId="0" fontId="1" fillId="6" borderId="15" xfId="6" applyFill="1" applyBorder="1"/>
    <xf numFmtId="49" fontId="5" fillId="7" borderId="15" xfId="5" applyNumberFormat="1" applyFont="1" applyFill="1" applyBorder="1" applyAlignment="1" applyProtection="1">
      <alignment horizontal="center" vertical="center"/>
      <protection locked="0"/>
    </xf>
    <xf numFmtId="0" fontId="9" fillId="6" borderId="10" xfId="6" applyFont="1" applyFill="1" applyBorder="1" applyAlignment="1">
      <alignment horizontal="left" vertical="center" wrapText="1"/>
    </xf>
    <xf numFmtId="0" fontId="9" fillId="6" borderId="12" xfId="6" applyFont="1" applyFill="1" applyBorder="1" applyAlignment="1">
      <alignment horizontal="right" vertical="center" wrapText="1"/>
    </xf>
    <xf numFmtId="0" fontId="9" fillId="6" borderId="0" xfId="6" applyFont="1" applyFill="1" applyBorder="1" applyAlignment="1">
      <alignment horizontal="right" vertical="center" wrapText="1"/>
    </xf>
    <xf numFmtId="0" fontId="19" fillId="7" borderId="14" xfId="6" applyFont="1" applyFill="1" applyBorder="1" applyAlignment="1" applyProtection="1">
      <alignment vertical="center"/>
      <protection locked="0"/>
    </xf>
    <xf numFmtId="0" fontId="19" fillId="7" borderId="1" xfId="6" applyFont="1" applyFill="1" applyBorder="1" applyAlignment="1" applyProtection="1">
      <alignment vertical="center"/>
      <protection locked="0"/>
    </xf>
    <xf numFmtId="0" fontId="19" fillId="7" borderId="15" xfId="6" applyFont="1" applyFill="1" applyBorder="1" applyAlignment="1" applyProtection="1">
      <alignment vertical="center"/>
      <protection locked="0"/>
    </xf>
    <xf numFmtId="0" fontId="9" fillId="6" borderId="3" xfId="6" applyFont="1" applyFill="1" applyBorder="1" applyAlignment="1">
      <alignment horizontal="left" vertical="center" wrapText="1"/>
    </xf>
    <xf numFmtId="0" fontId="5" fillId="7" borderId="14" xfId="5" applyFont="1" applyFill="1" applyBorder="1" applyAlignment="1" applyProtection="1">
      <alignment horizontal="left" vertical="center"/>
      <protection locked="0"/>
    </xf>
    <xf numFmtId="0" fontId="5" fillId="7" borderId="1" xfId="5" applyFont="1" applyFill="1" applyBorder="1" applyAlignment="1" applyProtection="1">
      <alignment horizontal="left" vertical="center"/>
      <protection locked="0"/>
    </xf>
    <xf numFmtId="0" fontId="5" fillId="7" borderId="15" xfId="5" applyFont="1" applyFill="1" applyBorder="1" applyAlignment="1" applyProtection="1">
      <alignment horizontal="left" vertical="center"/>
      <protection locked="0"/>
    </xf>
    <xf numFmtId="0" fontId="40" fillId="7" borderId="14" xfId="4" applyFill="1" applyBorder="1" applyAlignment="1" applyProtection="1">
      <alignment vertical="center"/>
      <protection locked="0"/>
    </xf>
    <xf numFmtId="0" fontId="19" fillId="6" borderId="0" xfId="6" applyFont="1" applyFill="1" applyBorder="1"/>
    <xf numFmtId="0" fontId="5" fillId="7" borderId="14" xfId="6" applyFont="1" applyFill="1" applyBorder="1" applyAlignment="1" applyProtection="1">
      <alignment vertical="center"/>
      <protection locked="0"/>
    </xf>
    <xf numFmtId="0" fontId="5" fillId="7" borderId="1" xfId="6" applyFont="1" applyFill="1" applyBorder="1" applyAlignment="1" applyProtection="1">
      <alignment vertical="center"/>
      <protection locked="0"/>
    </xf>
    <xf numFmtId="0" fontId="5" fillId="7" borderId="15" xfId="6" applyFont="1" applyFill="1" applyBorder="1" applyAlignment="1" applyProtection="1">
      <alignment vertical="center"/>
      <protection locked="0"/>
    </xf>
    <xf numFmtId="0" fontId="9" fillId="6" borderId="0" xfId="6" applyFont="1" applyFill="1" applyBorder="1" applyAlignment="1">
      <alignment horizontal="center" vertical="center"/>
    </xf>
    <xf numFmtId="0" fontId="9" fillId="6" borderId="13" xfId="6" applyFont="1" applyFill="1" applyBorder="1" applyAlignment="1">
      <alignment horizontal="center" vertical="center"/>
    </xf>
    <xf numFmtId="0" fontId="19" fillId="6" borderId="0" xfId="6" applyFont="1" applyFill="1" applyBorder="1" applyAlignment="1">
      <alignment vertical="top"/>
    </xf>
    <xf numFmtId="0" fontId="9" fillId="6" borderId="0" xfId="6" applyFont="1" applyFill="1" applyBorder="1" applyAlignment="1">
      <alignment vertical="top"/>
    </xf>
    <xf numFmtId="0" fontId="9" fillId="6" borderId="0" xfId="6" applyFont="1" applyFill="1" applyBorder="1" applyAlignment="1">
      <alignment vertical="center"/>
    </xf>
    <xf numFmtId="0" fontId="5" fillId="7" borderId="14" xfId="6" applyFont="1" applyFill="1" applyBorder="1" applyAlignment="1" applyProtection="1">
      <alignment horizontal="center" vertical="center"/>
      <protection locked="0"/>
    </xf>
    <xf numFmtId="0" fontId="5" fillId="7" borderId="15" xfId="6" applyFont="1" applyFill="1" applyBorder="1" applyAlignment="1" applyProtection="1">
      <alignment horizontal="center" vertical="center"/>
      <protection locked="0"/>
    </xf>
    <xf numFmtId="0" fontId="9" fillId="6" borderId="12" xfId="6" applyFont="1" applyFill="1" applyBorder="1" applyAlignment="1">
      <alignment horizontal="left" vertical="center"/>
    </xf>
    <xf numFmtId="0" fontId="9" fillId="6" borderId="0" xfId="6" applyFont="1" applyFill="1" applyBorder="1" applyAlignment="1">
      <alignment horizontal="left" vertical="center"/>
    </xf>
    <xf numFmtId="0" fontId="5" fillId="7" borderId="14" xfId="5" applyFont="1" applyFill="1" applyBorder="1" applyAlignment="1" applyProtection="1">
      <alignment horizontal="center" vertical="center"/>
      <protection locked="0"/>
    </xf>
    <xf numFmtId="0" fontId="5" fillId="7" borderId="1" xfId="5" applyFont="1" applyFill="1" applyBorder="1" applyAlignment="1" applyProtection="1">
      <alignment horizontal="center" vertical="center"/>
      <protection locked="0"/>
    </xf>
    <xf numFmtId="0" fontId="5" fillId="7" borderId="15" xfId="5" applyFont="1" applyFill="1" applyBorder="1" applyAlignment="1" applyProtection="1">
      <alignment horizontal="center" vertical="center"/>
      <protection locked="0"/>
    </xf>
    <xf numFmtId="0" fontId="24" fillId="6" borderId="0" xfId="6" applyFont="1" applyFill="1" applyBorder="1" applyAlignment="1">
      <alignment vertical="center"/>
    </xf>
    <xf numFmtId="0" fontId="24" fillId="6" borderId="13" xfId="6" applyFont="1" applyFill="1" applyBorder="1" applyAlignment="1">
      <alignment vertical="center"/>
    </xf>
    <xf numFmtId="0" fontId="9" fillId="6" borderId="12" xfId="6" applyFont="1" applyFill="1" applyBorder="1" applyAlignment="1">
      <alignment horizontal="right" vertical="center"/>
    </xf>
    <xf numFmtId="0" fontId="9" fillId="6" borderId="0" xfId="6" applyFont="1" applyFill="1" applyBorder="1" applyAlignment="1">
      <alignment horizontal="right" vertical="center"/>
    </xf>
    <xf numFmtId="0" fontId="9" fillId="6" borderId="12" xfId="6" applyFont="1" applyFill="1" applyBorder="1" applyAlignment="1">
      <alignment horizontal="center" vertical="center"/>
    </xf>
    <xf numFmtId="0" fontId="20" fillId="6" borderId="0" xfId="6" applyFont="1" applyFill="1" applyBorder="1" applyAlignment="1">
      <alignment vertical="center"/>
    </xf>
    <xf numFmtId="0" fontId="19" fillId="6" borderId="0" xfId="6" applyFont="1" applyFill="1" applyBorder="1" applyAlignment="1">
      <alignment vertical="center"/>
    </xf>
    <xf numFmtId="0" fontId="19" fillId="6" borderId="13" xfId="6" applyFont="1" applyFill="1" applyBorder="1" applyAlignment="1">
      <alignment vertical="center"/>
    </xf>
    <xf numFmtId="0" fontId="19" fillId="7" borderId="14" xfId="6" applyFont="1" applyFill="1" applyBorder="1" applyProtection="1">
      <protection locked="0"/>
    </xf>
    <xf numFmtId="0" fontId="19" fillId="7" borderId="1" xfId="6" applyFont="1" applyFill="1" applyBorder="1" applyProtection="1">
      <protection locked="0"/>
    </xf>
    <xf numFmtId="0" fontId="19" fillId="7" borderId="15" xfId="6" applyFont="1" applyFill="1" applyBorder="1" applyProtection="1">
      <protection locked="0"/>
    </xf>
    <xf numFmtId="49" fontId="5" fillId="7" borderId="14" xfId="6" applyNumberFormat="1" applyFont="1" applyFill="1" applyBorder="1" applyAlignment="1" applyProtection="1">
      <alignment horizontal="center" vertical="center"/>
      <protection locked="0"/>
    </xf>
    <xf numFmtId="49" fontId="5" fillId="7" borderId="15" xfId="6" applyNumberFormat="1" applyFont="1" applyFill="1" applyBorder="1" applyAlignment="1" applyProtection="1">
      <alignment horizontal="center" vertical="center"/>
      <protection locked="0"/>
    </xf>
    <xf numFmtId="0" fontId="19" fillId="6" borderId="12" xfId="6" applyFont="1" applyFill="1" applyBorder="1" applyAlignment="1">
      <alignment vertical="center" wrapText="1"/>
    </xf>
    <xf numFmtId="0" fontId="19" fillId="6" borderId="0" xfId="6" applyFont="1" applyFill="1" applyBorder="1" applyAlignment="1">
      <alignment vertical="center" wrapText="1"/>
    </xf>
    <xf numFmtId="0" fontId="9" fillId="6" borderId="13" xfId="6" applyFont="1" applyFill="1" applyBorder="1" applyAlignment="1">
      <alignment horizontal="right" vertical="center" wrapText="1"/>
    </xf>
    <xf numFmtId="0" fontId="20" fillId="6" borderId="12" xfId="6" applyFont="1" applyFill="1" applyBorder="1" applyAlignment="1">
      <alignment vertical="center"/>
    </xf>
    <xf numFmtId="0" fontId="19" fillId="6" borderId="0" xfId="6" applyFont="1" applyFill="1" applyBorder="1" applyAlignment="1">
      <alignment wrapText="1"/>
    </xf>
    <xf numFmtId="0" fontId="19" fillId="6" borderId="12" xfId="6" applyFont="1" applyFill="1" applyBorder="1" applyAlignment="1">
      <alignment wrapText="1"/>
    </xf>
    <xf numFmtId="0" fontId="5" fillId="6" borderId="12" xfId="6" applyFont="1" applyFill="1" applyBorder="1" applyAlignment="1">
      <alignment horizontal="right" vertical="center" wrapText="1"/>
    </xf>
    <xf numFmtId="0" fontId="5" fillId="6" borderId="0" xfId="6" applyFont="1" applyFill="1" applyBorder="1" applyAlignment="1">
      <alignment horizontal="right" vertical="center" wrapText="1"/>
    </xf>
    <xf numFmtId="0" fontId="18" fillId="6" borderId="12" xfId="6" applyFont="1" applyFill="1" applyBorder="1" applyAlignment="1">
      <alignment horizontal="center" vertical="center" wrapText="1"/>
    </xf>
    <xf numFmtId="0" fontId="18" fillId="6" borderId="0" xfId="6" applyFont="1" applyFill="1" applyBorder="1" applyAlignment="1">
      <alignment horizontal="center" vertical="center" wrapText="1"/>
    </xf>
    <xf numFmtId="0" fontId="15" fillId="6" borderId="9" xfId="6" applyFont="1" applyFill="1" applyBorder="1" applyAlignment="1">
      <alignment vertical="center"/>
    </xf>
    <xf numFmtId="0" fontId="15" fillId="6" borderId="10" xfId="6" applyFont="1" applyFill="1" applyBorder="1" applyAlignment="1">
      <alignment vertical="center"/>
    </xf>
    <xf numFmtId="0" fontId="17" fillId="6" borderId="12" xfId="6" applyFont="1" applyFill="1" applyBorder="1" applyAlignment="1">
      <alignment horizontal="center" vertical="center"/>
    </xf>
    <xf numFmtId="0" fontId="17" fillId="6" borderId="0" xfId="6" applyFont="1" applyFill="1" applyBorder="1" applyAlignment="1">
      <alignment horizontal="center" vertical="center"/>
    </xf>
    <xf numFmtId="0" fontId="17" fillId="6" borderId="13" xfId="6" applyFont="1" applyFill="1" applyBorder="1" applyAlignment="1">
      <alignment horizontal="center" vertical="center"/>
    </xf>
    <xf numFmtId="0" fontId="5" fillId="6" borderId="12" xfId="6" applyFont="1" applyFill="1" applyBorder="1" applyAlignment="1">
      <alignment vertical="center" wrapText="1"/>
    </xf>
    <xf numFmtId="0" fontId="5" fillId="6" borderId="0" xfId="6" applyFont="1" applyFill="1" applyBorder="1" applyAlignment="1">
      <alignment vertical="center" wrapText="1"/>
    </xf>
    <xf numFmtId="14" fontId="5" fillId="7" borderId="14" xfId="6" applyNumberFormat="1" applyFont="1" applyFill="1" applyBorder="1" applyAlignment="1" applyProtection="1">
      <alignment horizontal="center" vertical="center"/>
      <protection locked="0"/>
    </xf>
    <xf numFmtId="14" fontId="5" fillId="7" borderId="15" xfId="6" applyNumberFormat="1" applyFont="1" applyFill="1" applyBorder="1" applyAlignment="1" applyProtection="1">
      <alignment horizontal="center" vertical="center"/>
      <protection locked="0"/>
    </xf>
    <xf numFmtId="0" fontId="5" fillId="0" borderId="12" xfId="6" applyFont="1" applyFill="1" applyBorder="1" applyAlignment="1">
      <alignment horizontal="center" vertical="center" wrapText="1"/>
    </xf>
    <xf numFmtId="0" fontId="5" fillId="0" borderId="0" xfId="6" applyFont="1" applyFill="1" applyBorder="1" applyAlignment="1">
      <alignment horizontal="center" vertical="center" wrapText="1"/>
    </xf>
    <xf numFmtId="0" fontId="5" fillId="0" borderId="13" xfId="6" applyFont="1" applyFill="1" applyBorder="1" applyAlignment="1">
      <alignment horizontal="center" vertical="center" wrapText="1"/>
    </xf>
    <xf numFmtId="0" fontId="8" fillId="5" borderId="5" xfId="0" applyFont="1" applyFill="1" applyBorder="1" applyAlignment="1" applyProtection="1">
      <alignment horizontal="left" vertical="center" wrapText="1"/>
    </xf>
    <xf numFmtId="0" fontId="8" fillId="0" borderId="5" xfId="0" applyFont="1" applyFill="1" applyBorder="1" applyAlignment="1" applyProtection="1">
      <alignment horizontal="left" vertical="center" wrapText="1"/>
    </xf>
    <xf numFmtId="0" fontId="9" fillId="0" borderId="5" xfId="0" applyFont="1" applyFill="1" applyBorder="1" applyAlignment="1" applyProtection="1">
      <alignment horizontal="left" vertical="center" wrapText="1"/>
    </xf>
    <xf numFmtId="0" fontId="11" fillId="0" borderId="5" xfId="0" applyFont="1" applyFill="1" applyBorder="1" applyAlignment="1" applyProtection="1">
      <alignment horizontal="left" vertical="center" wrapText="1"/>
    </xf>
    <xf numFmtId="0" fontId="11" fillId="5" borderId="5" xfId="0" applyFont="1" applyFill="1" applyBorder="1" applyAlignment="1" applyProtection="1">
      <alignment horizontal="left" vertical="center" wrapText="1"/>
    </xf>
    <xf numFmtId="0" fontId="11" fillId="5" borderId="6"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wrapText="1"/>
    </xf>
    <xf numFmtId="0" fontId="9" fillId="0" borderId="8" xfId="0" applyFont="1" applyFill="1" applyBorder="1" applyAlignment="1" applyProtection="1">
      <alignment horizontal="left" vertical="center" wrapText="1"/>
    </xf>
    <xf numFmtId="0" fontId="12" fillId="4" borderId="5" xfId="0" applyFont="1" applyFill="1" applyBorder="1" applyAlignment="1" applyProtection="1">
      <alignment horizontal="left" vertical="center" wrapText="1"/>
    </xf>
    <xf numFmtId="0" fontId="13" fillId="4" borderId="5" xfId="0" applyFont="1" applyFill="1" applyBorder="1" applyAlignment="1" applyProtection="1">
      <alignment vertical="center"/>
    </xf>
    <xf numFmtId="0" fontId="4" fillId="4" borderId="5"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3"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1" xfId="0" applyFont="1" applyFill="1" applyBorder="1" applyAlignment="1" applyProtection="1">
      <alignment horizontal="right" vertical="top" wrapText="1"/>
    </xf>
    <xf numFmtId="0" fontId="4" fillId="0" borderId="1" xfId="0" applyFont="1" applyBorder="1" applyAlignment="1" applyProtection="1">
      <alignment horizontal="right" vertical="top" wrapText="1"/>
    </xf>
    <xf numFmtId="0" fontId="3" fillId="2" borderId="2"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5" fillId="3" borderId="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7" fillId="3" borderId="5" xfId="0" applyFont="1" applyFill="1" applyBorder="1" applyAlignment="1" applyProtection="1">
      <alignment horizontal="center" vertical="center"/>
    </xf>
    <xf numFmtId="0" fontId="0" fillId="0" borderId="5" xfId="0" applyBorder="1" applyAlignment="1" applyProtection="1">
      <alignment horizontal="center" vertical="center"/>
    </xf>
    <xf numFmtId="0" fontId="12" fillId="4" borderId="5" xfId="0" applyFont="1" applyFill="1" applyBorder="1" applyAlignment="1" applyProtection="1">
      <alignment vertical="center" wrapText="1"/>
    </xf>
    <xf numFmtId="0" fontId="12" fillId="5" borderId="5" xfId="0" applyFont="1" applyFill="1" applyBorder="1" applyAlignment="1" applyProtection="1">
      <alignment horizontal="left" vertical="center" wrapText="1"/>
    </xf>
    <xf numFmtId="0" fontId="12" fillId="0" borderId="5" xfId="0" applyFont="1" applyFill="1" applyBorder="1" applyAlignment="1" applyProtection="1">
      <alignment horizontal="left" vertical="center" wrapText="1" indent="1"/>
    </xf>
    <xf numFmtId="0" fontId="9" fillId="0" borderId="5" xfId="0" applyFont="1" applyFill="1" applyBorder="1" applyAlignment="1" applyProtection="1">
      <alignment horizontal="left" vertical="center" wrapText="1" indent="1"/>
    </xf>
    <xf numFmtId="0" fontId="5" fillId="5" borderId="5" xfId="0" applyFont="1" applyFill="1" applyBorder="1" applyAlignment="1" applyProtection="1">
      <alignment horizontal="left" vertical="center" wrapText="1"/>
    </xf>
    <xf numFmtId="0" fontId="9" fillId="5" borderId="5" xfId="0" applyFont="1" applyFill="1" applyBorder="1" applyAlignment="1" applyProtection="1">
      <alignment horizontal="left" vertical="center" wrapText="1"/>
    </xf>
    <xf numFmtId="0" fontId="5" fillId="5" borderId="5" xfId="0" applyFont="1" applyFill="1" applyBorder="1" applyAlignment="1" applyProtection="1">
      <alignment horizontal="left" vertical="center" wrapText="1" indent="1"/>
    </xf>
    <xf numFmtId="0" fontId="5" fillId="4" borderId="5" xfId="0" applyFont="1" applyFill="1" applyBorder="1" applyAlignment="1" applyProtection="1">
      <alignment horizontal="left" vertical="center" wrapText="1"/>
    </xf>
    <xf numFmtId="0" fontId="5" fillId="4" borderId="5" xfId="0" applyFont="1" applyFill="1" applyBorder="1" applyAlignment="1" applyProtection="1">
      <alignment vertical="center" wrapText="1"/>
    </xf>
    <xf numFmtId="0" fontId="5" fillId="0" borderId="5" xfId="0" applyFont="1" applyFill="1" applyBorder="1" applyAlignment="1" applyProtection="1">
      <alignment horizontal="left" vertical="center" wrapText="1"/>
    </xf>
    <xf numFmtId="0" fontId="9" fillId="5" borderId="5" xfId="0" applyFont="1" applyFill="1" applyBorder="1" applyAlignment="1" applyProtection="1">
      <alignment horizontal="left" vertical="center" wrapText="1" indent="1"/>
    </xf>
    <xf numFmtId="0" fontId="9" fillId="6" borderId="5" xfId="0" applyFont="1" applyFill="1" applyBorder="1" applyAlignment="1" applyProtection="1">
      <alignment horizontal="left" vertical="center" wrapText="1" indent="1"/>
    </xf>
    <xf numFmtId="0" fontId="28" fillId="0" borderId="5" xfId="0" applyFont="1" applyFill="1" applyBorder="1" applyAlignment="1" applyProtection="1">
      <alignment horizontal="left" vertical="center" wrapText="1"/>
    </xf>
    <xf numFmtId="0" fontId="2" fillId="0" borderId="0" xfId="2" applyFont="1" applyFill="1" applyBorder="1" applyAlignment="1" applyProtection="1">
      <alignment horizontal="center" vertical="center" wrapText="1"/>
    </xf>
    <xf numFmtId="0" fontId="3" fillId="0" borderId="0" xfId="2" applyFont="1" applyFill="1" applyBorder="1" applyAlignment="1" applyProtection="1">
      <alignment horizontal="center" vertical="top" wrapText="1"/>
      <protection locked="0"/>
    </xf>
    <xf numFmtId="0" fontId="4" fillId="0" borderId="1" xfId="2" applyFont="1" applyFill="1" applyBorder="1" applyAlignment="1" applyProtection="1">
      <alignment horizontal="right" vertical="top" wrapText="1"/>
    </xf>
    <xf numFmtId="0" fontId="0" fillId="0" borderId="1" xfId="0" applyBorder="1" applyAlignment="1" applyProtection="1">
      <alignment horizontal="right" wrapText="1"/>
    </xf>
    <xf numFmtId="0" fontId="3" fillId="10" borderId="2" xfId="2" applyFont="1" applyFill="1" applyBorder="1" applyAlignment="1" applyProtection="1">
      <alignment vertical="center" wrapText="1"/>
      <protection locked="0"/>
    </xf>
    <xf numFmtId="0" fontId="5" fillId="3" borderId="5" xfId="2" applyFont="1" applyFill="1" applyBorder="1" applyAlignment="1" applyProtection="1">
      <alignment horizontal="center" vertical="center" wrapText="1"/>
    </xf>
    <xf numFmtId="0" fontId="7" fillId="3" borderId="5" xfId="2" applyFont="1" applyFill="1" applyBorder="1" applyAlignment="1" applyProtection="1">
      <alignment horizontal="center" vertical="center"/>
    </xf>
    <xf numFmtId="0" fontId="12" fillId="0" borderId="5" xfId="0" applyFont="1" applyFill="1" applyBorder="1" applyAlignment="1" applyProtection="1">
      <alignment horizontal="left" vertical="center" wrapText="1"/>
    </xf>
    <xf numFmtId="0" fontId="12" fillId="11" borderId="5" xfId="0" applyFont="1" applyFill="1" applyBorder="1" applyAlignment="1" applyProtection="1">
      <alignment horizontal="left" vertical="center" shrinkToFit="1"/>
    </xf>
    <xf numFmtId="0" fontId="28" fillId="0" borderId="5" xfId="0" applyFont="1" applyFill="1" applyBorder="1" applyAlignment="1" applyProtection="1">
      <alignment horizontal="left" vertical="center" wrapText="1" indent="2"/>
    </xf>
    <xf numFmtId="0" fontId="7" fillId="3" borderId="5" xfId="2" applyFont="1" applyFill="1" applyBorder="1" applyAlignment="1" applyProtection="1">
      <alignment horizontal="center" vertical="center" wrapText="1"/>
    </xf>
    <xf numFmtId="0" fontId="0" fillId="0" borderId="0" xfId="0" applyAlignment="1" applyProtection="1">
      <alignment horizontal="center" wrapText="1"/>
    </xf>
    <xf numFmtId="0" fontId="4" fillId="0" borderId="1" xfId="2" applyFont="1" applyBorder="1" applyAlignment="1" applyProtection="1">
      <alignment horizontal="right" vertical="top" wrapText="1"/>
    </xf>
    <xf numFmtId="0" fontId="0" fillId="0" borderId="1" xfId="0" applyBorder="1" applyAlignment="1" applyProtection="1">
      <alignment horizontal="right"/>
    </xf>
    <xf numFmtId="0" fontId="7" fillId="2" borderId="2" xfId="2" applyFont="1" applyFill="1" applyBorder="1" applyAlignment="1" applyProtection="1">
      <alignment vertical="center" wrapText="1"/>
      <protection locked="0"/>
    </xf>
    <xf numFmtId="0" fontId="9" fillId="11" borderId="5" xfId="0" applyFont="1" applyFill="1" applyBorder="1" applyAlignment="1" applyProtection="1">
      <alignment horizontal="left" vertical="center" shrinkToFit="1"/>
    </xf>
    <xf numFmtId="0" fontId="4" fillId="0" borderId="1" xfId="0" applyFont="1" applyBorder="1" applyAlignment="1" applyProtection="1">
      <alignment horizontal="right"/>
    </xf>
    <xf numFmtId="0" fontId="34" fillId="5" borderId="5" xfId="0" applyFont="1" applyFill="1" applyBorder="1" applyAlignment="1" applyProtection="1">
      <alignment horizontal="left" vertical="center" wrapText="1"/>
    </xf>
    <xf numFmtId="0" fontId="32" fillId="0" borderId="5" xfId="0" applyFont="1" applyBorder="1" applyAlignment="1" applyProtection="1">
      <alignment horizontal="left" vertical="center" wrapText="1"/>
    </xf>
    <xf numFmtId="0" fontId="7" fillId="5" borderId="5" xfId="0" applyFont="1" applyFill="1" applyBorder="1" applyAlignment="1" applyProtection="1">
      <alignment horizontal="left" vertical="center" wrapText="1"/>
    </xf>
    <xf numFmtId="0" fontId="34" fillId="12" borderId="5" xfId="0" applyFont="1" applyFill="1" applyBorder="1" applyAlignment="1" applyProtection="1">
      <alignment horizontal="left" vertical="center"/>
    </xf>
    <xf numFmtId="0" fontId="32" fillId="0" borderId="5" xfId="0" applyFont="1" applyBorder="1" applyAlignment="1" applyProtection="1">
      <alignment vertical="center"/>
    </xf>
    <xf numFmtId="0" fontId="32" fillId="0" borderId="5" xfId="0" applyFont="1" applyBorder="1" applyProtection="1"/>
    <xf numFmtId="0" fontId="7" fillId="0" borderId="5" xfId="0" applyFont="1" applyBorder="1" applyAlignment="1" applyProtection="1">
      <alignment horizontal="left" vertical="center" wrapText="1"/>
    </xf>
    <xf numFmtId="3" fontId="31" fillId="3" borderId="5" xfId="0" applyNumberFormat="1" applyFont="1" applyFill="1" applyBorder="1" applyAlignment="1" applyProtection="1">
      <alignment horizontal="center" vertical="center" wrapText="1"/>
    </xf>
    <xf numFmtId="3" fontId="32" fillId="0" borderId="5" xfId="0" applyNumberFormat="1" applyFont="1" applyBorder="1" applyProtection="1"/>
    <xf numFmtId="49" fontId="31" fillId="3" borderId="5" xfId="0" applyNumberFormat="1" applyFont="1" applyFill="1" applyBorder="1" applyAlignment="1" applyProtection="1">
      <alignment horizontal="center" vertical="center" wrapText="1"/>
    </xf>
    <xf numFmtId="0" fontId="35" fillId="12" borderId="5" xfId="0" applyFont="1" applyFill="1" applyBorder="1" applyAlignment="1" applyProtection="1">
      <alignment vertical="center"/>
    </xf>
    <xf numFmtId="0" fontId="2" fillId="0" borderId="0" xfId="3" applyFont="1" applyFill="1" applyBorder="1" applyAlignment="1" applyProtection="1">
      <alignment horizontal="center" vertical="center" wrapText="1"/>
    </xf>
    <xf numFmtId="0" fontId="4" fillId="0" borderId="0" xfId="2" applyFont="1" applyBorder="1" applyAlignment="1" applyProtection="1">
      <alignment horizontal="center" vertical="center" wrapText="1"/>
    </xf>
    <xf numFmtId="0" fontId="3" fillId="0" borderId="0" xfId="3" applyFont="1" applyFill="1" applyBorder="1" applyAlignment="1" applyProtection="1">
      <alignment horizontal="center" vertical="center"/>
    </xf>
    <xf numFmtId="0" fontId="31" fillId="3" borderId="5" xfId="0" applyFont="1" applyFill="1" applyBorder="1" applyAlignment="1" applyProtection="1">
      <alignment horizontal="center" vertical="center" wrapText="1"/>
    </xf>
    <xf numFmtId="0" fontId="32" fillId="0" borderId="5" xfId="0" applyFont="1" applyBorder="1" applyAlignment="1" applyProtection="1">
      <alignment horizontal="center" vertical="center" wrapText="1"/>
    </xf>
    <xf numFmtId="0" fontId="32" fillId="0" borderId="0" xfId="0" applyFont="1" applyAlignment="1">
      <alignment horizontal="left" vertical="top" wrapText="1"/>
    </xf>
    <xf numFmtId="0" fontId="38" fillId="0" borderId="0" xfId="0" applyFont="1" applyAlignment="1">
      <alignment horizontal="left" vertical="top"/>
    </xf>
  </cellXfs>
  <cellStyles count="8">
    <cellStyle name="Hyperlink" xfId="4" builtinId="8"/>
    <cellStyle name="Normal" xfId="0" builtinId="0"/>
    <cellStyle name="Normal 2" xfId="2"/>
    <cellStyle name="Normal 3" xfId="1"/>
    <cellStyle name="Normal 3 2" xfId="5"/>
    <cellStyle name="Normal 3 3" xfId="6"/>
    <cellStyle name="Normal 4" xfId="7"/>
    <cellStyle name="Style 1" xfId="3"/>
  </cellStyles>
  <dxfs count="22">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katarina.dasek@hep.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topLeftCell="A35" workbookViewId="0">
      <selection activeCell="J77" sqref="J77"/>
    </sheetView>
  </sheetViews>
  <sheetFormatPr defaultRowHeight="12.75" x14ac:dyDescent="0.2"/>
  <cols>
    <col min="1" max="1" width="33.140625" style="47" bestFit="1" customWidth="1"/>
    <col min="2" max="16384" width="9.140625" style="47"/>
  </cols>
  <sheetData>
    <row r="1" spans="1:10" ht="15.75" x14ac:dyDescent="0.25">
      <c r="A1" s="145" t="s">
        <v>417</v>
      </c>
      <c r="B1" s="146"/>
      <c r="C1" s="146"/>
      <c r="D1" s="45"/>
      <c r="E1" s="45"/>
      <c r="F1" s="45"/>
      <c r="G1" s="45"/>
      <c r="H1" s="45"/>
      <c r="I1" s="45"/>
      <c r="J1" s="46"/>
    </row>
    <row r="2" spans="1:10" ht="15" x14ac:dyDescent="0.2">
      <c r="A2" s="147" t="s">
        <v>418</v>
      </c>
      <c r="B2" s="148"/>
      <c r="C2" s="148"/>
      <c r="D2" s="148"/>
      <c r="E2" s="148"/>
      <c r="F2" s="148"/>
      <c r="G2" s="148"/>
      <c r="H2" s="148"/>
      <c r="I2" s="148"/>
      <c r="J2" s="149"/>
    </row>
    <row r="3" spans="1:10" ht="15" x14ac:dyDescent="0.2">
      <c r="A3" s="48"/>
      <c r="B3" s="49"/>
      <c r="C3" s="49"/>
      <c r="D3" s="49"/>
      <c r="E3" s="49"/>
      <c r="F3" s="49"/>
      <c r="G3" s="49"/>
      <c r="H3" s="49"/>
      <c r="I3" s="49"/>
      <c r="J3" s="50"/>
    </row>
    <row r="4" spans="1:10" x14ac:dyDescent="0.2">
      <c r="A4" s="150" t="s">
        <v>420</v>
      </c>
      <c r="B4" s="151"/>
      <c r="C4" s="151"/>
      <c r="D4" s="151"/>
      <c r="E4" s="152">
        <v>44197</v>
      </c>
      <c r="F4" s="153"/>
      <c r="G4" s="51" t="s">
        <v>421</v>
      </c>
      <c r="H4" s="152">
        <v>44377</v>
      </c>
      <c r="I4" s="153"/>
      <c r="J4" s="52"/>
    </row>
    <row r="5" spans="1:10" x14ac:dyDescent="0.2">
      <c r="A5" s="154"/>
      <c r="B5" s="155"/>
      <c r="C5" s="155"/>
      <c r="D5" s="155"/>
      <c r="E5" s="155"/>
      <c r="F5" s="155"/>
      <c r="G5" s="155"/>
      <c r="H5" s="155"/>
      <c r="I5" s="155"/>
      <c r="J5" s="156"/>
    </row>
    <row r="6" spans="1:10" x14ac:dyDescent="0.2">
      <c r="A6" s="53"/>
      <c r="B6" s="54" t="s">
        <v>422</v>
      </c>
      <c r="C6" s="55"/>
      <c r="D6" s="55"/>
      <c r="E6" s="56">
        <v>2021</v>
      </c>
      <c r="F6" s="57"/>
      <c r="G6" s="51"/>
      <c r="H6" s="57"/>
      <c r="I6" s="57"/>
      <c r="J6" s="58"/>
    </row>
    <row r="7" spans="1:10" x14ac:dyDescent="0.2">
      <c r="A7" s="53"/>
      <c r="B7" s="55"/>
      <c r="C7" s="55"/>
      <c r="D7" s="55"/>
      <c r="E7" s="59"/>
      <c r="F7" s="59"/>
      <c r="G7" s="51"/>
      <c r="H7" s="57"/>
      <c r="I7" s="57"/>
      <c r="J7" s="58"/>
    </row>
    <row r="8" spans="1:10" x14ac:dyDescent="0.2">
      <c r="A8" s="141" t="s">
        <v>423</v>
      </c>
      <c r="B8" s="142"/>
      <c r="C8" s="55"/>
      <c r="D8" s="55"/>
      <c r="E8" s="56" t="s">
        <v>419</v>
      </c>
      <c r="F8" s="60"/>
      <c r="G8" s="61"/>
      <c r="H8" s="60"/>
      <c r="I8" s="60"/>
      <c r="J8" s="62"/>
    </row>
    <row r="9" spans="1:10" x14ac:dyDescent="0.2">
      <c r="A9" s="53"/>
      <c r="B9" s="55"/>
      <c r="C9" s="55"/>
      <c r="D9" s="55"/>
      <c r="E9" s="59"/>
      <c r="F9" s="59"/>
      <c r="G9" s="51"/>
      <c r="H9" s="59"/>
      <c r="I9" s="59"/>
      <c r="J9" s="58"/>
    </row>
    <row r="10" spans="1:10" ht="15" x14ac:dyDescent="0.25">
      <c r="A10" s="143" t="s">
        <v>424</v>
      </c>
      <c r="B10" s="144"/>
      <c r="C10" s="144"/>
      <c r="D10" s="144"/>
      <c r="E10" s="144"/>
      <c r="F10" s="144"/>
      <c r="G10" s="144"/>
      <c r="H10" s="144"/>
      <c r="I10" s="144"/>
      <c r="J10" s="63"/>
    </row>
    <row r="11" spans="1:10" ht="21" customHeight="1" x14ac:dyDescent="0.2">
      <c r="A11" s="124" t="s">
        <v>425</v>
      </c>
      <c r="B11" s="125"/>
      <c r="C11" s="115">
        <v>3557049</v>
      </c>
      <c r="D11" s="116"/>
      <c r="E11" s="64"/>
      <c r="F11" s="97" t="s">
        <v>426</v>
      </c>
      <c r="G11" s="137"/>
      <c r="H11" s="115" t="s">
        <v>408</v>
      </c>
      <c r="I11" s="116"/>
      <c r="J11" s="65"/>
    </row>
    <row r="12" spans="1:10" ht="14.25" x14ac:dyDescent="0.2">
      <c r="A12" s="66"/>
      <c r="B12" s="67"/>
      <c r="C12" s="67"/>
      <c r="D12" s="67"/>
      <c r="E12" s="139"/>
      <c r="F12" s="139"/>
      <c r="G12" s="139"/>
      <c r="H12" s="139"/>
      <c r="I12" s="68"/>
      <c r="J12" s="65"/>
    </row>
    <row r="13" spans="1:10" ht="14.25" x14ac:dyDescent="0.2">
      <c r="A13" s="96" t="s">
        <v>427</v>
      </c>
      <c r="B13" s="125"/>
      <c r="C13" s="115">
        <v>80004306</v>
      </c>
      <c r="D13" s="116"/>
      <c r="E13" s="140"/>
      <c r="F13" s="139"/>
      <c r="G13" s="139"/>
      <c r="H13" s="139"/>
      <c r="I13" s="68"/>
      <c r="J13" s="65"/>
    </row>
    <row r="14" spans="1:10" ht="14.25" x14ac:dyDescent="0.2">
      <c r="A14" s="64"/>
      <c r="B14" s="68"/>
      <c r="C14" s="67"/>
      <c r="D14" s="67"/>
      <c r="E14" s="106"/>
      <c r="F14" s="106"/>
      <c r="G14" s="106"/>
      <c r="H14" s="106"/>
      <c r="I14" s="67"/>
      <c r="J14" s="69"/>
    </row>
    <row r="15" spans="1:10" x14ac:dyDescent="0.2">
      <c r="A15" s="96" t="s">
        <v>428</v>
      </c>
      <c r="B15" s="137"/>
      <c r="C15" s="115">
        <v>28921978587</v>
      </c>
      <c r="D15" s="116"/>
      <c r="E15" s="138"/>
      <c r="F15" s="127"/>
      <c r="G15" s="70" t="s">
        <v>429</v>
      </c>
      <c r="H15" s="71" t="s">
        <v>409</v>
      </c>
      <c r="I15" s="72"/>
      <c r="J15" s="73"/>
    </row>
    <row r="16" spans="1:10" ht="14.25" x14ac:dyDescent="0.2">
      <c r="A16" s="64"/>
      <c r="B16" s="68"/>
      <c r="C16" s="67"/>
      <c r="D16" s="67"/>
      <c r="E16" s="106"/>
      <c r="F16" s="106"/>
      <c r="G16" s="106"/>
      <c r="H16" s="106"/>
      <c r="I16" s="67"/>
      <c r="J16" s="69"/>
    </row>
    <row r="17" spans="1:10" ht="24" x14ac:dyDescent="0.2">
      <c r="A17" s="74"/>
      <c r="B17" s="70" t="s">
        <v>430</v>
      </c>
      <c r="C17" s="133" t="s">
        <v>410</v>
      </c>
      <c r="D17" s="134"/>
      <c r="E17" s="75"/>
      <c r="F17" s="75"/>
      <c r="G17" s="75"/>
      <c r="H17" s="75"/>
      <c r="I17" s="75"/>
      <c r="J17" s="73"/>
    </row>
    <row r="18" spans="1:10" ht="14.25" x14ac:dyDescent="0.2">
      <c r="A18" s="135"/>
      <c r="B18" s="136"/>
      <c r="C18" s="106"/>
      <c r="D18" s="106"/>
      <c r="E18" s="106"/>
      <c r="F18" s="106"/>
      <c r="G18" s="106"/>
      <c r="H18" s="106"/>
      <c r="I18" s="67"/>
      <c r="J18" s="69"/>
    </row>
    <row r="19" spans="1:10" x14ac:dyDescent="0.2">
      <c r="A19" s="124" t="s">
        <v>431</v>
      </c>
      <c r="B19" s="125"/>
      <c r="C19" s="107" t="s">
        <v>461</v>
      </c>
      <c r="D19" s="108"/>
      <c r="E19" s="108"/>
      <c r="F19" s="108"/>
      <c r="G19" s="108"/>
      <c r="H19" s="108"/>
      <c r="I19" s="108"/>
      <c r="J19" s="109"/>
    </row>
    <row r="20" spans="1:10" ht="14.25" x14ac:dyDescent="0.2">
      <c r="A20" s="66"/>
      <c r="B20" s="67"/>
      <c r="C20" s="76"/>
      <c r="D20" s="67"/>
      <c r="E20" s="106"/>
      <c r="F20" s="106"/>
      <c r="G20" s="106"/>
      <c r="H20" s="106"/>
      <c r="I20" s="67"/>
      <c r="J20" s="69"/>
    </row>
    <row r="21" spans="1:10" ht="14.25" x14ac:dyDescent="0.2">
      <c r="A21" s="124" t="s">
        <v>432</v>
      </c>
      <c r="B21" s="125"/>
      <c r="C21" s="115">
        <v>10000</v>
      </c>
      <c r="D21" s="116"/>
      <c r="E21" s="106"/>
      <c r="F21" s="106"/>
      <c r="G21" s="107" t="s">
        <v>411</v>
      </c>
      <c r="H21" s="108"/>
      <c r="I21" s="108"/>
      <c r="J21" s="109"/>
    </row>
    <row r="22" spans="1:10" ht="14.25" x14ac:dyDescent="0.2">
      <c r="A22" s="66"/>
      <c r="B22" s="67"/>
      <c r="C22" s="67"/>
      <c r="D22" s="67"/>
      <c r="E22" s="106"/>
      <c r="F22" s="106"/>
      <c r="G22" s="106"/>
      <c r="H22" s="106"/>
      <c r="I22" s="67"/>
      <c r="J22" s="69"/>
    </row>
    <row r="23" spans="1:10" x14ac:dyDescent="0.2">
      <c r="A23" s="124" t="s">
        <v>433</v>
      </c>
      <c r="B23" s="125"/>
      <c r="C23" s="107" t="s">
        <v>412</v>
      </c>
      <c r="D23" s="108"/>
      <c r="E23" s="108"/>
      <c r="F23" s="108"/>
      <c r="G23" s="108"/>
      <c r="H23" s="108"/>
      <c r="I23" s="108"/>
      <c r="J23" s="109"/>
    </row>
    <row r="24" spans="1:10" ht="14.25" x14ac:dyDescent="0.2">
      <c r="A24" s="66"/>
      <c r="B24" s="67"/>
      <c r="C24" s="67"/>
      <c r="D24" s="67"/>
      <c r="E24" s="106"/>
      <c r="F24" s="106"/>
      <c r="G24" s="106"/>
      <c r="H24" s="106"/>
      <c r="I24" s="67"/>
      <c r="J24" s="69"/>
    </row>
    <row r="25" spans="1:10" ht="14.25" x14ac:dyDescent="0.2">
      <c r="A25" s="124" t="s">
        <v>434</v>
      </c>
      <c r="B25" s="125"/>
      <c r="C25" s="130"/>
      <c r="D25" s="131"/>
      <c r="E25" s="131"/>
      <c r="F25" s="131"/>
      <c r="G25" s="131"/>
      <c r="H25" s="131"/>
      <c r="I25" s="131"/>
      <c r="J25" s="132"/>
    </row>
    <row r="26" spans="1:10" ht="14.25" x14ac:dyDescent="0.2">
      <c r="A26" s="66"/>
      <c r="B26" s="67"/>
      <c r="C26" s="76"/>
      <c r="D26" s="67"/>
      <c r="E26" s="106"/>
      <c r="F26" s="106"/>
      <c r="G26" s="106"/>
      <c r="H26" s="106"/>
      <c r="I26" s="67"/>
      <c r="J26" s="69"/>
    </row>
    <row r="27" spans="1:10" ht="14.25" x14ac:dyDescent="0.2">
      <c r="A27" s="124" t="s">
        <v>435</v>
      </c>
      <c r="B27" s="125"/>
      <c r="C27" s="130" t="s">
        <v>413</v>
      </c>
      <c r="D27" s="131"/>
      <c r="E27" s="131"/>
      <c r="F27" s="131"/>
      <c r="G27" s="131"/>
      <c r="H27" s="131"/>
      <c r="I27" s="131"/>
      <c r="J27" s="132"/>
    </row>
    <row r="28" spans="1:10" ht="14.25" x14ac:dyDescent="0.2">
      <c r="A28" s="66"/>
      <c r="B28" s="67"/>
      <c r="C28" s="76"/>
      <c r="D28" s="67"/>
      <c r="E28" s="106"/>
      <c r="F28" s="106"/>
      <c r="G28" s="106"/>
      <c r="H28" s="106"/>
      <c r="I28" s="67"/>
      <c r="J28" s="69"/>
    </row>
    <row r="29" spans="1:10" ht="14.25" x14ac:dyDescent="0.2">
      <c r="A29" s="96" t="s">
        <v>436</v>
      </c>
      <c r="B29" s="125"/>
      <c r="C29" s="77">
        <v>11662</v>
      </c>
      <c r="D29" s="78"/>
      <c r="E29" s="114"/>
      <c r="F29" s="114"/>
      <c r="G29" s="114"/>
      <c r="H29" s="114"/>
      <c r="I29" s="128"/>
      <c r="J29" s="129"/>
    </row>
    <row r="30" spans="1:10" ht="14.25" x14ac:dyDescent="0.2">
      <c r="A30" s="66"/>
      <c r="B30" s="67"/>
      <c r="C30" s="67"/>
      <c r="D30" s="67"/>
      <c r="E30" s="106"/>
      <c r="F30" s="106"/>
      <c r="G30" s="106"/>
      <c r="H30" s="106"/>
      <c r="I30" s="67"/>
      <c r="J30" s="69"/>
    </row>
    <row r="31" spans="1:10" ht="15" x14ac:dyDescent="0.2">
      <c r="A31" s="124" t="s">
        <v>437</v>
      </c>
      <c r="B31" s="125"/>
      <c r="C31" s="79" t="s">
        <v>112</v>
      </c>
      <c r="D31" s="126" t="s">
        <v>438</v>
      </c>
      <c r="E31" s="110"/>
      <c r="F31" s="110"/>
      <c r="G31" s="110"/>
      <c r="H31" s="80" t="s">
        <v>439</v>
      </c>
      <c r="I31" s="81" t="s">
        <v>440</v>
      </c>
      <c r="J31" s="82"/>
    </row>
    <row r="32" spans="1:10" x14ac:dyDescent="0.2">
      <c r="A32" s="124"/>
      <c r="B32" s="125"/>
      <c r="C32" s="83"/>
      <c r="D32" s="51"/>
      <c r="E32" s="127"/>
      <c r="F32" s="127"/>
      <c r="G32" s="127"/>
      <c r="H32" s="127"/>
      <c r="I32" s="122"/>
      <c r="J32" s="123"/>
    </row>
    <row r="33" spans="1:10" x14ac:dyDescent="0.2">
      <c r="A33" s="124" t="s">
        <v>441</v>
      </c>
      <c r="B33" s="125"/>
      <c r="C33" s="77" t="s">
        <v>113</v>
      </c>
      <c r="D33" s="126" t="s">
        <v>442</v>
      </c>
      <c r="E33" s="110"/>
      <c r="F33" s="110"/>
      <c r="G33" s="110"/>
      <c r="H33" s="84" t="s">
        <v>443</v>
      </c>
      <c r="I33" s="85" t="s">
        <v>444</v>
      </c>
      <c r="J33" s="86"/>
    </row>
    <row r="34" spans="1:10" ht="14.25" x14ac:dyDescent="0.2">
      <c r="A34" s="66"/>
      <c r="B34" s="67"/>
      <c r="C34" s="67"/>
      <c r="D34" s="67"/>
      <c r="E34" s="106"/>
      <c r="F34" s="106"/>
      <c r="G34" s="106"/>
      <c r="H34" s="106"/>
      <c r="I34" s="67"/>
      <c r="J34" s="69"/>
    </row>
    <row r="35" spans="1:10" x14ac:dyDescent="0.2">
      <c r="A35" s="126" t="s">
        <v>445</v>
      </c>
      <c r="B35" s="110"/>
      <c r="C35" s="110"/>
      <c r="D35" s="110"/>
      <c r="E35" s="110" t="s">
        <v>446</v>
      </c>
      <c r="F35" s="110"/>
      <c r="G35" s="110"/>
      <c r="H35" s="110"/>
      <c r="I35" s="110"/>
      <c r="J35" s="87" t="s">
        <v>447</v>
      </c>
    </row>
    <row r="36" spans="1:10" ht="14.25" x14ac:dyDescent="0.2">
      <c r="A36" s="66"/>
      <c r="B36" s="67"/>
      <c r="C36" s="67"/>
      <c r="D36" s="67"/>
      <c r="E36" s="106"/>
      <c r="F36" s="106"/>
      <c r="G36" s="106"/>
      <c r="H36" s="106"/>
      <c r="I36" s="67"/>
      <c r="J36" s="88"/>
    </row>
    <row r="37" spans="1:10" x14ac:dyDescent="0.2">
      <c r="A37" s="102" t="s">
        <v>462</v>
      </c>
      <c r="B37" s="103"/>
      <c r="C37" s="103"/>
      <c r="D37" s="103"/>
      <c r="E37" s="119" t="s">
        <v>463</v>
      </c>
      <c r="F37" s="120"/>
      <c r="G37" s="120"/>
      <c r="H37" s="120"/>
      <c r="I37" s="121"/>
      <c r="J37" s="94" t="s">
        <v>464</v>
      </c>
    </row>
    <row r="38" spans="1:10" x14ac:dyDescent="0.2">
      <c r="A38" s="102" t="s">
        <v>465</v>
      </c>
      <c r="B38" s="103"/>
      <c r="C38" s="103"/>
      <c r="D38" s="103"/>
      <c r="E38" s="119" t="s">
        <v>463</v>
      </c>
      <c r="F38" s="120"/>
      <c r="G38" s="120"/>
      <c r="H38" s="120"/>
      <c r="I38" s="121"/>
      <c r="J38" s="44">
        <v>1643983</v>
      </c>
    </row>
    <row r="39" spans="1:10" x14ac:dyDescent="0.2">
      <c r="A39" s="102" t="s">
        <v>466</v>
      </c>
      <c r="B39" s="103"/>
      <c r="C39" s="103"/>
      <c r="D39" s="104"/>
      <c r="E39" s="119" t="s">
        <v>463</v>
      </c>
      <c r="F39" s="120"/>
      <c r="G39" s="120"/>
      <c r="H39" s="120"/>
      <c r="I39" s="121"/>
      <c r="J39" s="42">
        <v>1924427</v>
      </c>
    </row>
    <row r="40" spans="1:10" x14ac:dyDescent="0.2">
      <c r="A40" s="102" t="s">
        <v>467</v>
      </c>
      <c r="B40" s="103"/>
      <c r="C40" s="103"/>
      <c r="D40" s="104"/>
      <c r="E40" s="119" t="s">
        <v>463</v>
      </c>
      <c r="F40" s="120"/>
      <c r="G40" s="120"/>
      <c r="H40" s="120"/>
      <c r="I40" s="121"/>
      <c r="J40" s="42">
        <v>1643991</v>
      </c>
    </row>
    <row r="41" spans="1:10" x14ac:dyDescent="0.2">
      <c r="A41" s="102" t="s">
        <v>468</v>
      </c>
      <c r="B41" s="103"/>
      <c r="C41" s="103"/>
      <c r="D41" s="104"/>
      <c r="E41" s="119" t="s">
        <v>463</v>
      </c>
      <c r="F41" s="120"/>
      <c r="G41" s="120"/>
      <c r="H41" s="120"/>
      <c r="I41" s="121"/>
      <c r="J41" s="42">
        <v>4943694</v>
      </c>
    </row>
    <row r="42" spans="1:10" x14ac:dyDescent="0.2">
      <c r="A42" s="102" t="s">
        <v>503</v>
      </c>
      <c r="B42" s="103"/>
      <c r="C42" s="103"/>
      <c r="D42" s="104"/>
      <c r="E42" s="119" t="s">
        <v>463</v>
      </c>
      <c r="F42" s="120"/>
      <c r="G42" s="120"/>
      <c r="H42" s="120"/>
      <c r="I42" s="121"/>
      <c r="J42" s="43" t="s">
        <v>504</v>
      </c>
    </row>
    <row r="43" spans="1:10" x14ac:dyDescent="0.2">
      <c r="A43" s="102" t="s">
        <v>470</v>
      </c>
      <c r="B43" s="103"/>
      <c r="C43" s="103"/>
      <c r="D43" s="104"/>
      <c r="E43" s="119" t="s">
        <v>471</v>
      </c>
      <c r="F43" s="120"/>
      <c r="G43" s="120"/>
      <c r="H43" s="120"/>
      <c r="I43" s="121"/>
      <c r="J43" s="43" t="s">
        <v>505</v>
      </c>
    </row>
    <row r="44" spans="1:10" x14ac:dyDescent="0.2">
      <c r="A44" s="102" t="s">
        <v>473</v>
      </c>
      <c r="B44" s="103"/>
      <c r="C44" s="103"/>
      <c r="D44" s="104"/>
      <c r="E44" s="119" t="s">
        <v>474</v>
      </c>
      <c r="F44" s="120"/>
      <c r="G44" s="120"/>
      <c r="H44" s="120"/>
      <c r="I44" s="121"/>
      <c r="J44" s="43" t="s">
        <v>475</v>
      </c>
    </row>
    <row r="45" spans="1:10" x14ac:dyDescent="0.2">
      <c r="A45" s="102" t="s">
        <v>476</v>
      </c>
      <c r="B45" s="103"/>
      <c r="C45" s="103"/>
      <c r="D45" s="104"/>
      <c r="E45" s="119" t="s">
        <v>463</v>
      </c>
      <c r="F45" s="120"/>
      <c r="G45" s="120"/>
      <c r="H45" s="120"/>
      <c r="I45" s="121"/>
      <c r="J45" s="43" t="s">
        <v>477</v>
      </c>
    </row>
    <row r="46" spans="1:10" x14ac:dyDescent="0.2">
      <c r="A46" s="102" t="s">
        <v>506</v>
      </c>
      <c r="B46" s="103"/>
      <c r="C46" s="103"/>
      <c r="D46" s="104"/>
      <c r="E46" s="119" t="s">
        <v>463</v>
      </c>
      <c r="F46" s="120"/>
      <c r="G46" s="120"/>
      <c r="H46" s="120"/>
      <c r="I46" s="121"/>
      <c r="J46" s="43" t="s">
        <v>478</v>
      </c>
    </row>
    <row r="47" spans="1:10" x14ac:dyDescent="0.2">
      <c r="A47" s="102" t="s">
        <v>507</v>
      </c>
      <c r="B47" s="103"/>
      <c r="C47" s="103"/>
      <c r="D47" s="104"/>
      <c r="E47" s="119" t="s">
        <v>479</v>
      </c>
      <c r="F47" s="120"/>
      <c r="G47" s="120"/>
      <c r="H47" s="120"/>
      <c r="I47" s="121"/>
      <c r="J47" s="43" t="s">
        <v>480</v>
      </c>
    </row>
    <row r="48" spans="1:10" x14ac:dyDescent="0.2">
      <c r="A48" s="102" t="s">
        <v>508</v>
      </c>
      <c r="B48" s="103"/>
      <c r="C48" s="103"/>
      <c r="D48" s="104"/>
      <c r="E48" s="119" t="s">
        <v>481</v>
      </c>
      <c r="F48" s="120"/>
      <c r="G48" s="120"/>
      <c r="H48" s="120"/>
      <c r="I48" s="121"/>
      <c r="J48" s="43" t="s">
        <v>482</v>
      </c>
    </row>
    <row r="49" spans="1:10" x14ac:dyDescent="0.2">
      <c r="A49" s="102" t="s">
        <v>509</v>
      </c>
      <c r="B49" s="103"/>
      <c r="C49" s="103"/>
      <c r="D49" s="104"/>
      <c r="E49" s="119" t="s">
        <v>483</v>
      </c>
      <c r="F49" s="120"/>
      <c r="G49" s="120"/>
      <c r="H49" s="120"/>
      <c r="I49" s="121"/>
      <c r="J49" s="43" t="s">
        <v>484</v>
      </c>
    </row>
    <row r="50" spans="1:10" x14ac:dyDescent="0.2">
      <c r="A50" s="102" t="s">
        <v>510</v>
      </c>
      <c r="B50" s="103"/>
      <c r="C50" s="103"/>
      <c r="D50" s="104"/>
      <c r="E50" s="119" t="s">
        <v>511</v>
      </c>
      <c r="F50" s="120"/>
      <c r="G50" s="120"/>
      <c r="H50" s="120"/>
      <c r="I50" s="121"/>
      <c r="J50" s="43" t="s">
        <v>485</v>
      </c>
    </row>
    <row r="51" spans="1:10" x14ac:dyDescent="0.2">
      <c r="A51" s="102" t="s">
        <v>512</v>
      </c>
      <c r="B51" s="103"/>
      <c r="C51" s="103"/>
      <c r="D51" s="104"/>
      <c r="E51" s="119" t="s">
        <v>463</v>
      </c>
      <c r="F51" s="120"/>
      <c r="G51" s="120"/>
      <c r="H51" s="120"/>
      <c r="I51" s="121"/>
      <c r="J51" s="43" t="s">
        <v>486</v>
      </c>
    </row>
    <row r="52" spans="1:10" x14ac:dyDescent="0.2">
      <c r="A52" s="102" t="s">
        <v>513</v>
      </c>
      <c r="B52" s="103"/>
      <c r="C52" s="103"/>
      <c r="D52" s="104"/>
      <c r="E52" s="119" t="s">
        <v>463</v>
      </c>
      <c r="F52" s="120"/>
      <c r="G52" s="120"/>
      <c r="H52" s="120"/>
      <c r="I52" s="121"/>
      <c r="J52" s="43" t="s">
        <v>487</v>
      </c>
    </row>
    <row r="53" spans="1:10" x14ac:dyDescent="0.2">
      <c r="A53" s="102" t="s">
        <v>488</v>
      </c>
      <c r="B53" s="103"/>
      <c r="C53" s="103"/>
      <c r="D53" s="104"/>
      <c r="E53" s="119" t="s">
        <v>463</v>
      </c>
      <c r="F53" s="120"/>
      <c r="G53" s="120"/>
      <c r="H53" s="120"/>
      <c r="I53" s="121"/>
      <c r="J53" s="43" t="s">
        <v>489</v>
      </c>
    </row>
    <row r="54" spans="1:10" x14ac:dyDescent="0.2">
      <c r="A54" s="102" t="s">
        <v>490</v>
      </c>
      <c r="B54" s="103"/>
      <c r="C54" s="103"/>
      <c r="D54" s="104"/>
      <c r="E54" s="119" t="s">
        <v>463</v>
      </c>
      <c r="F54" s="120"/>
      <c r="G54" s="120"/>
      <c r="H54" s="120"/>
      <c r="I54" s="121"/>
      <c r="J54" s="43" t="s">
        <v>469</v>
      </c>
    </row>
    <row r="55" spans="1:10" x14ac:dyDescent="0.2">
      <c r="A55" s="102" t="s">
        <v>514</v>
      </c>
      <c r="B55" s="103"/>
      <c r="C55" s="103"/>
      <c r="D55" s="104"/>
      <c r="E55" s="119" t="s">
        <v>463</v>
      </c>
      <c r="F55" s="120"/>
      <c r="G55" s="120"/>
      <c r="H55" s="120"/>
      <c r="I55" s="121"/>
      <c r="J55" s="43" t="s">
        <v>491</v>
      </c>
    </row>
    <row r="56" spans="1:10" x14ac:dyDescent="0.2">
      <c r="A56" s="102" t="s">
        <v>515</v>
      </c>
      <c r="B56" s="103"/>
      <c r="C56" s="103"/>
      <c r="D56" s="104"/>
      <c r="E56" s="119" t="s">
        <v>463</v>
      </c>
      <c r="F56" s="120"/>
      <c r="G56" s="120"/>
      <c r="H56" s="120"/>
      <c r="I56" s="121"/>
      <c r="J56" s="43" t="s">
        <v>516</v>
      </c>
    </row>
    <row r="57" spans="1:10" x14ac:dyDescent="0.2">
      <c r="A57" s="102" t="s">
        <v>517</v>
      </c>
      <c r="B57" s="103"/>
      <c r="C57" s="103"/>
      <c r="D57" s="104"/>
      <c r="E57" s="119" t="s">
        <v>492</v>
      </c>
      <c r="F57" s="120"/>
      <c r="G57" s="120"/>
      <c r="H57" s="120"/>
      <c r="I57" s="121"/>
      <c r="J57" s="43" t="s">
        <v>493</v>
      </c>
    </row>
    <row r="58" spans="1:10" x14ac:dyDescent="0.2">
      <c r="A58" s="102" t="s">
        <v>518</v>
      </c>
      <c r="B58" s="103"/>
      <c r="C58" s="103"/>
      <c r="D58" s="104"/>
      <c r="E58" s="119" t="s">
        <v>463</v>
      </c>
      <c r="F58" s="120"/>
      <c r="G58" s="120"/>
      <c r="H58" s="120"/>
      <c r="I58" s="121"/>
      <c r="J58" s="43" t="s">
        <v>519</v>
      </c>
    </row>
    <row r="59" spans="1:10" x14ac:dyDescent="0.2">
      <c r="A59" s="102" t="s">
        <v>494</v>
      </c>
      <c r="B59" s="103"/>
      <c r="C59" s="103"/>
      <c r="D59" s="104"/>
      <c r="E59" s="119" t="s">
        <v>495</v>
      </c>
      <c r="F59" s="120"/>
      <c r="G59" s="120"/>
      <c r="H59" s="120"/>
      <c r="I59" s="121"/>
      <c r="J59" s="43" t="s">
        <v>520</v>
      </c>
    </row>
    <row r="60" spans="1:10" x14ac:dyDescent="0.2">
      <c r="A60" s="102" t="s">
        <v>496</v>
      </c>
      <c r="B60" s="103"/>
      <c r="C60" s="103"/>
      <c r="D60" s="104"/>
      <c r="E60" s="119" t="s">
        <v>471</v>
      </c>
      <c r="F60" s="120"/>
      <c r="G60" s="120"/>
      <c r="H60" s="120"/>
      <c r="I60" s="121"/>
      <c r="J60" s="43" t="s">
        <v>472</v>
      </c>
    </row>
    <row r="61" spans="1:10" x14ac:dyDescent="0.2">
      <c r="A61" s="102" t="s">
        <v>521</v>
      </c>
      <c r="B61" s="103"/>
      <c r="C61" s="103"/>
      <c r="D61" s="104"/>
      <c r="E61" s="119" t="s">
        <v>471</v>
      </c>
      <c r="F61" s="120"/>
      <c r="G61" s="120"/>
      <c r="H61" s="120"/>
      <c r="I61" s="121"/>
      <c r="J61" s="43" t="s">
        <v>522</v>
      </c>
    </row>
    <row r="62" spans="1:10" x14ac:dyDescent="0.2">
      <c r="A62" s="102" t="s">
        <v>523</v>
      </c>
      <c r="B62" s="103"/>
      <c r="C62" s="103"/>
      <c r="D62" s="104"/>
      <c r="E62" s="119" t="s">
        <v>497</v>
      </c>
      <c r="F62" s="120"/>
      <c r="G62" s="120"/>
      <c r="H62" s="120"/>
      <c r="I62" s="121"/>
      <c r="J62" s="43" t="s">
        <v>498</v>
      </c>
    </row>
    <row r="63" spans="1:10" x14ac:dyDescent="0.2">
      <c r="A63" s="102" t="s">
        <v>524</v>
      </c>
      <c r="B63" s="103"/>
      <c r="C63" s="103"/>
      <c r="D63" s="104"/>
      <c r="E63" s="119" t="s">
        <v>525</v>
      </c>
      <c r="F63" s="120"/>
      <c r="G63" s="120"/>
      <c r="H63" s="120"/>
      <c r="I63" s="121"/>
      <c r="J63" s="43" t="s">
        <v>526</v>
      </c>
    </row>
    <row r="64" spans="1:10" ht="14.25" x14ac:dyDescent="0.2">
      <c r="A64" s="89"/>
      <c r="B64" s="76"/>
      <c r="C64" s="76"/>
      <c r="D64" s="67"/>
      <c r="E64" s="106"/>
      <c r="F64" s="106"/>
      <c r="G64" s="112"/>
      <c r="H64" s="112"/>
      <c r="I64" s="67"/>
      <c r="J64" s="90" t="s">
        <v>448</v>
      </c>
    </row>
    <row r="65" spans="1:10" ht="14.25" x14ac:dyDescent="0.2">
      <c r="A65" s="89"/>
      <c r="B65" s="76"/>
      <c r="C65" s="76"/>
      <c r="D65" s="67"/>
      <c r="E65" s="106"/>
      <c r="F65" s="106"/>
      <c r="G65" s="112"/>
      <c r="H65" s="112"/>
      <c r="I65" s="67"/>
      <c r="J65" s="90" t="s">
        <v>449</v>
      </c>
    </row>
    <row r="66" spans="1:10" x14ac:dyDescent="0.2">
      <c r="A66" s="96" t="s">
        <v>450</v>
      </c>
      <c r="B66" s="97"/>
      <c r="C66" s="115" t="s">
        <v>499</v>
      </c>
      <c r="D66" s="116"/>
      <c r="E66" s="117" t="s">
        <v>451</v>
      </c>
      <c r="F66" s="118"/>
      <c r="G66" s="107"/>
      <c r="H66" s="108"/>
      <c r="I66" s="108"/>
      <c r="J66" s="109"/>
    </row>
    <row r="67" spans="1:10" ht="14.25" x14ac:dyDescent="0.2">
      <c r="A67" s="89"/>
      <c r="B67" s="76"/>
      <c r="C67" s="112"/>
      <c r="D67" s="112"/>
      <c r="E67" s="106"/>
      <c r="F67" s="106"/>
      <c r="G67" s="113" t="s">
        <v>452</v>
      </c>
      <c r="H67" s="113"/>
      <c r="I67" s="113"/>
      <c r="J67" s="58"/>
    </row>
    <row r="68" spans="1:10" x14ac:dyDescent="0.2">
      <c r="A68" s="96" t="s">
        <v>453</v>
      </c>
      <c r="B68" s="97"/>
      <c r="C68" s="107" t="s">
        <v>500</v>
      </c>
      <c r="D68" s="108"/>
      <c r="E68" s="108"/>
      <c r="F68" s="108"/>
      <c r="G68" s="108"/>
      <c r="H68" s="108"/>
      <c r="I68" s="108"/>
      <c r="J68" s="109"/>
    </row>
    <row r="69" spans="1:10" ht="14.25" x14ac:dyDescent="0.2">
      <c r="A69" s="66"/>
      <c r="B69" s="67"/>
      <c r="C69" s="114" t="s">
        <v>454</v>
      </c>
      <c r="D69" s="114"/>
      <c r="E69" s="114"/>
      <c r="F69" s="114"/>
      <c r="G69" s="114"/>
      <c r="H69" s="114"/>
      <c r="I69" s="114"/>
      <c r="J69" s="69"/>
    </row>
    <row r="70" spans="1:10" ht="14.25" x14ac:dyDescent="0.2">
      <c r="A70" s="96" t="s">
        <v>455</v>
      </c>
      <c r="B70" s="97"/>
      <c r="C70" s="107" t="s">
        <v>502</v>
      </c>
      <c r="D70" s="108"/>
      <c r="E70" s="109"/>
      <c r="F70" s="106"/>
      <c r="G70" s="106"/>
      <c r="H70" s="110"/>
      <c r="I70" s="110"/>
      <c r="J70" s="111"/>
    </row>
    <row r="71" spans="1:10" ht="14.25" x14ac:dyDescent="0.2">
      <c r="A71" s="66"/>
      <c r="B71" s="67"/>
      <c r="C71" s="76"/>
      <c r="D71" s="67"/>
      <c r="E71" s="106"/>
      <c r="F71" s="106"/>
      <c r="G71" s="106"/>
      <c r="H71" s="106"/>
      <c r="I71" s="67"/>
      <c r="J71" s="69"/>
    </row>
    <row r="72" spans="1:10" ht="15" x14ac:dyDescent="0.2">
      <c r="A72" s="96" t="s">
        <v>434</v>
      </c>
      <c r="B72" s="97"/>
      <c r="C72" s="105" t="s">
        <v>501</v>
      </c>
      <c r="D72" s="99"/>
      <c r="E72" s="99"/>
      <c r="F72" s="99"/>
      <c r="G72" s="99"/>
      <c r="H72" s="99"/>
      <c r="I72" s="99"/>
      <c r="J72" s="100"/>
    </row>
    <row r="73" spans="1:10" ht="14.25" x14ac:dyDescent="0.2">
      <c r="A73" s="66"/>
      <c r="B73" s="67"/>
      <c r="C73" s="67"/>
      <c r="D73" s="67"/>
      <c r="E73" s="106"/>
      <c r="F73" s="106"/>
      <c r="G73" s="106"/>
      <c r="H73" s="106"/>
      <c r="I73" s="67"/>
      <c r="J73" s="69"/>
    </row>
    <row r="74" spans="1:10" ht="14.25" x14ac:dyDescent="0.2">
      <c r="A74" s="96" t="s">
        <v>456</v>
      </c>
      <c r="B74" s="97"/>
      <c r="C74" s="98" t="s">
        <v>414</v>
      </c>
      <c r="D74" s="99"/>
      <c r="E74" s="99"/>
      <c r="F74" s="99"/>
      <c r="G74" s="99"/>
      <c r="H74" s="99"/>
      <c r="I74" s="99"/>
      <c r="J74" s="100"/>
    </row>
    <row r="75" spans="1:10" ht="14.25" x14ac:dyDescent="0.2">
      <c r="A75" s="66"/>
      <c r="B75" s="67"/>
      <c r="C75" s="95" t="s">
        <v>457</v>
      </c>
      <c r="D75" s="95"/>
      <c r="E75" s="95"/>
      <c r="F75" s="95"/>
      <c r="G75" s="67"/>
      <c r="H75" s="67"/>
      <c r="I75" s="67"/>
      <c r="J75" s="69"/>
    </row>
    <row r="76" spans="1:10" ht="14.25" x14ac:dyDescent="0.2">
      <c r="A76" s="96" t="s">
        <v>458</v>
      </c>
      <c r="B76" s="97"/>
      <c r="C76" s="98"/>
      <c r="D76" s="99"/>
      <c r="E76" s="99"/>
      <c r="F76" s="99"/>
      <c r="G76" s="99"/>
      <c r="H76" s="99"/>
      <c r="I76" s="99"/>
      <c r="J76" s="100"/>
    </row>
    <row r="77" spans="1:10" ht="15" x14ac:dyDescent="0.25">
      <c r="A77" s="91"/>
      <c r="B77" s="92"/>
      <c r="C77" s="101" t="s">
        <v>459</v>
      </c>
      <c r="D77" s="101"/>
      <c r="E77" s="101"/>
      <c r="F77" s="101"/>
      <c r="G77" s="101"/>
      <c r="H77" s="92"/>
      <c r="I77" s="92"/>
      <c r="J77" s="93"/>
    </row>
  </sheetData>
  <mergeCells count="156">
    <mergeCell ref="A1:C1"/>
    <mergeCell ref="A2:J2"/>
    <mergeCell ref="A4:D4"/>
    <mergeCell ref="E4:F4"/>
    <mergeCell ref="H4:I4"/>
    <mergeCell ref="A5:J5"/>
    <mergeCell ref="E12:F12"/>
    <mergeCell ref="G12:H12"/>
    <mergeCell ref="A13:B13"/>
    <mergeCell ref="C13:D13"/>
    <mergeCell ref="E13:F13"/>
    <mergeCell ref="G13:H13"/>
    <mergeCell ref="A8:B8"/>
    <mergeCell ref="A10:I10"/>
    <mergeCell ref="A11:B11"/>
    <mergeCell ref="C11:D11"/>
    <mergeCell ref="F11:G11"/>
    <mergeCell ref="H11:I11"/>
    <mergeCell ref="C17:D17"/>
    <mergeCell ref="A18:B18"/>
    <mergeCell ref="C18:D18"/>
    <mergeCell ref="E18:F18"/>
    <mergeCell ref="G18:H18"/>
    <mergeCell ref="A19:B19"/>
    <mergeCell ref="C19:J19"/>
    <mergeCell ref="E14:F14"/>
    <mergeCell ref="G14:H14"/>
    <mergeCell ref="A15:B15"/>
    <mergeCell ref="C15:D15"/>
    <mergeCell ref="E15:F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I29:J29"/>
    <mergeCell ref="A25:B25"/>
    <mergeCell ref="C25:J25"/>
    <mergeCell ref="E26:F26"/>
    <mergeCell ref="G26:H26"/>
    <mergeCell ref="A27:B27"/>
    <mergeCell ref="C27:J27"/>
    <mergeCell ref="I32:J32"/>
    <mergeCell ref="A33:B33"/>
    <mergeCell ref="D33:G33"/>
    <mergeCell ref="E34:F34"/>
    <mergeCell ref="G34:H34"/>
    <mergeCell ref="A35:D35"/>
    <mergeCell ref="E35:I35"/>
    <mergeCell ref="E30:F30"/>
    <mergeCell ref="G30:H30"/>
    <mergeCell ref="A31:B31"/>
    <mergeCell ref="D31:G31"/>
    <mergeCell ref="A32:B32"/>
    <mergeCell ref="E32:F32"/>
    <mergeCell ref="G32:H32"/>
    <mergeCell ref="A39:D39"/>
    <mergeCell ref="E39:I39"/>
    <mergeCell ref="A40:D40"/>
    <mergeCell ref="E40:I40"/>
    <mergeCell ref="A41:D41"/>
    <mergeCell ref="E41:I41"/>
    <mergeCell ref="E36:F36"/>
    <mergeCell ref="G36:H36"/>
    <mergeCell ref="A37:D37"/>
    <mergeCell ref="E37:I37"/>
    <mergeCell ref="A38:D38"/>
    <mergeCell ref="E38:I38"/>
    <mergeCell ref="A45:D45"/>
    <mergeCell ref="E45:I45"/>
    <mergeCell ref="A46:D46"/>
    <mergeCell ref="E46:I46"/>
    <mergeCell ref="A47:D47"/>
    <mergeCell ref="E47:I47"/>
    <mergeCell ref="A42:D42"/>
    <mergeCell ref="E42:I42"/>
    <mergeCell ref="A43:D43"/>
    <mergeCell ref="E43:I43"/>
    <mergeCell ref="A44:D44"/>
    <mergeCell ref="E44:I44"/>
    <mergeCell ref="A51:D51"/>
    <mergeCell ref="E51:I51"/>
    <mergeCell ref="A52:D52"/>
    <mergeCell ref="E52:I52"/>
    <mergeCell ref="A53:D53"/>
    <mergeCell ref="E53:I53"/>
    <mergeCell ref="A48:D48"/>
    <mergeCell ref="E48:I48"/>
    <mergeCell ref="A49:D49"/>
    <mergeCell ref="E49:I49"/>
    <mergeCell ref="A50:D50"/>
    <mergeCell ref="E50:I50"/>
    <mergeCell ref="A57:D57"/>
    <mergeCell ref="E57:I57"/>
    <mergeCell ref="A58:D58"/>
    <mergeCell ref="E58:I58"/>
    <mergeCell ref="A59:D59"/>
    <mergeCell ref="E59:I59"/>
    <mergeCell ref="A54:D54"/>
    <mergeCell ref="E54:I54"/>
    <mergeCell ref="A55:D55"/>
    <mergeCell ref="E55:I55"/>
    <mergeCell ref="A56:D56"/>
    <mergeCell ref="E56:I56"/>
    <mergeCell ref="G64:H64"/>
    <mergeCell ref="E65:F65"/>
    <mergeCell ref="G65:H65"/>
    <mergeCell ref="A66:B66"/>
    <mergeCell ref="C66:D66"/>
    <mergeCell ref="E66:F66"/>
    <mergeCell ref="G66:J66"/>
    <mergeCell ref="A60:D60"/>
    <mergeCell ref="E60:I60"/>
    <mergeCell ref="E61:I61"/>
    <mergeCell ref="A62:D62"/>
    <mergeCell ref="E62:I62"/>
    <mergeCell ref="A63:D63"/>
    <mergeCell ref="E63:I63"/>
    <mergeCell ref="C75:F75"/>
    <mergeCell ref="A76:B76"/>
    <mergeCell ref="C76:J76"/>
    <mergeCell ref="C77:G77"/>
    <mergeCell ref="A61:D61"/>
    <mergeCell ref="A72:B72"/>
    <mergeCell ref="C72:J72"/>
    <mergeCell ref="E73:F73"/>
    <mergeCell ref="G73:H73"/>
    <mergeCell ref="A74:B74"/>
    <mergeCell ref="C74:J74"/>
    <mergeCell ref="A70:B70"/>
    <mergeCell ref="C70:E70"/>
    <mergeCell ref="F70:G70"/>
    <mergeCell ref="H70:J70"/>
    <mergeCell ref="E71:F71"/>
    <mergeCell ref="G71:H71"/>
    <mergeCell ref="C67:D67"/>
    <mergeCell ref="E67:F67"/>
    <mergeCell ref="G67:I67"/>
    <mergeCell ref="A68:B68"/>
    <mergeCell ref="C68:J68"/>
    <mergeCell ref="C69:I69"/>
    <mergeCell ref="E64:F64"/>
  </mergeCells>
  <hyperlinks>
    <hyperlink ref="C72"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4"/>
  <sheetViews>
    <sheetView topLeftCell="A109" zoomScale="130" zoomScaleNormal="130" workbookViewId="0">
      <selection activeCell="J134" sqref="J134"/>
    </sheetView>
  </sheetViews>
  <sheetFormatPr defaultRowHeight="15" x14ac:dyDescent="0.25"/>
  <sheetData>
    <row r="1" spans="1:10" x14ac:dyDescent="0.25">
      <c r="A1" s="168" t="s">
        <v>0</v>
      </c>
      <c r="B1" s="169"/>
      <c r="C1" s="169"/>
      <c r="D1" s="169"/>
      <c r="E1" s="169"/>
      <c r="F1" s="169"/>
      <c r="G1" s="169"/>
      <c r="H1" s="169"/>
      <c r="I1" s="169"/>
      <c r="J1" s="1"/>
    </row>
    <row r="2" spans="1:10" x14ac:dyDescent="0.25">
      <c r="A2" s="170" t="s">
        <v>415</v>
      </c>
      <c r="B2" s="171"/>
      <c r="C2" s="171"/>
      <c r="D2" s="171"/>
      <c r="E2" s="171"/>
      <c r="F2" s="171"/>
      <c r="G2" s="171"/>
      <c r="H2" s="171"/>
      <c r="I2" s="171"/>
      <c r="J2" s="1"/>
    </row>
    <row r="3" spans="1:10" x14ac:dyDescent="0.25">
      <c r="A3" s="172" t="s">
        <v>1</v>
      </c>
      <c r="B3" s="173"/>
      <c r="C3" s="173"/>
      <c r="D3" s="173"/>
      <c r="E3" s="173"/>
      <c r="F3" s="173"/>
      <c r="G3" s="173"/>
      <c r="H3" s="173"/>
      <c r="I3" s="173"/>
      <c r="J3" s="1"/>
    </row>
    <row r="4" spans="1:10" x14ac:dyDescent="0.25">
      <c r="A4" s="174" t="s">
        <v>527</v>
      </c>
      <c r="B4" s="175"/>
      <c r="C4" s="175"/>
      <c r="D4" s="175"/>
      <c r="E4" s="175"/>
      <c r="F4" s="175"/>
      <c r="G4" s="175"/>
      <c r="H4" s="175"/>
      <c r="I4" s="176"/>
      <c r="J4" s="1"/>
    </row>
    <row r="5" spans="1:10" ht="67.5" x14ac:dyDescent="0.25">
      <c r="A5" s="177" t="s">
        <v>2</v>
      </c>
      <c r="B5" s="178"/>
      <c r="C5" s="178"/>
      <c r="D5" s="178"/>
      <c r="E5" s="178"/>
      <c r="F5" s="178"/>
      <c r="G5" s="2" t="s">
        <v>3</v>
      </c>
      <c r="H5" s="3" t="s">
        <v>4</v>
      </c>
      <c r="I5" s="3" t="s">
        <v>5</v>
      </c>
      <c r="J5" s="1"/>
    </row>
    <row r="6" spans="1:10" x14ac:dyDescent="0.25">
      <c r="A6" s="179">
        <v>1</v>
      </c>
      <c r="B6" s="180"/>
      <c r="C6" s="180"/>
      <c r="D6" s="180"/>
      <c r="E6" s="180"/>
      <c r="F6" s="180"/>
      <c r="G6" s="4">
        <v>2</v>
      </c>
      <c r="H6" s="3">
        <v>3</v>
      </c>
      <c r="I6" s="3">
        <v>4</v>
      </c>
      <c r="J6" s="1"/>
    </row>
    <row r="7" spans="1:10" x14ac:dyDescent="0.25">
      <c r="A7" s="167"/>
      <c r="B7" s="167"/>
      <c r="C7" s="167"/>
      <c r="D7" s="167"/>
      <c r="E7" s="167"/>
      <c r="F7" s="167"/>
      <c r="G7" s="167"/>
      <c r="H7" s="167"/>
      <c r="I7" s="167"/>
      <c r="J7" s="1"/>
    </row>
    <row r="8" spans="1:10" x14ac:dyDescent="0.25">
      <c r="A8" s="158" t="s">
        <v>6</v>
      </c>
      <c r="B8" s="158"/>
      <c r="C8" s="158"/>
      <c r="D8" s="158"/>
      <c r="E8" s="158"/>
      <c r="F8" s="158"/>
      <c r="G8" s="5">
        <v>1</v>
      </c>
      <c r="H8" s="6"/>
      <c r="I8" s="6"/>
      <c r="J8" s="1"/>
    </row>
    <row r="9" spans="1:10" x14ac:dyDescent="0.25">
      <c r="A9" s="157" t="s">
        <v>7</v>
      </c>
      <c r="B9" s="157"/>
      <c r="C9" s="157"/>
      <c r="D9" s="157"/>
      <c r="E9" s="157"/>
      <c r="F9" s="157"/>
      <c r="G9" s="7">
        <v>2</v>
      </c>
      <c r="H9" s="8">
        <f>H10+H17+H27+H38+H43</f>
        <v>36575491626</v>
      </c>
      <c r="I9" s="8">
        <f>I10+I17+I27+I38+I43</f>
        <v>36597621547</v>
      </c>
      <c r="J9" s="1"/>
    </row>
    <row r="10" spans="1:10" x14ac:dyDescent="0.25">
      <c r="A10" s="161" t="s">
        <v>8</v>
      </c>
      <c r="B10" s="161"/>
      <c r="C10" s="161"/>
      <c r="D10" s="161"/>
      <c r="E10" s="161"/>
      <c r="F10" s="161"/>
      <c r="G10" s="7">
        <v>3</v>
      </c>
      <c r="H10" s="8">
        <f>H11+H12+H13+H14+H15+H16</f>
        <v>321256652</v>
      </c>
      <c r="I10" s="8">
        <f>I11+I12+I13+I14+I15+I16</f>
        <v>334683941</v>
      </c>
      <c r="J10" s="1"/>
    </row>
    <row r="11" spans="1:10" x14ac:dyDescent="0.25">
      <c r="A11" s="159" t="s">
        <v>9</v>
      </c>
      <c r="B11" s="159"/>
      <c r="C11" s="159"/>
      <c r="D11" s="159"/>
      <c r="E11" s="159"/>
      <c r="F11" s="159"/>
      <c r="G11" s="5">
        <v>4</v>
      </c>
      <c r="H11" s="6">
        <v>0</v>
      </c>
      <c r="I11" s="6">
        <v>0</v>
      </c>
      <c r="J11" s="1"/>
    </row>
    <row r="12" spans="1:10" ht="24.75" customHeight="1" x14ac:dyDescent="0.25">
      <c r="A12" s="159" t="s">
        <v>10</v>
      </c>
      <c r="B12" s="159"/>
      <c r="C12" s="159"/>
      <c r="D12" s="159"/>
      <c r="E12" s="159"/>
      <c r="F12" s="159"/>
      <c r="G12" s="5">
        <v>5</v>
      </c>
      <c r="H12" s="6">
        <v>197997597</v>
      </c>
      <c r="I12" s="6">
        <v>206952207</v>
      </c>
      <c r="J12" s="1"/>
    </row>
    <row r="13" spans="1:10" x14ac:dyDescent="0.25">
      <c r="A13" s="159" t="s">
        <v>11</v>
      </c>
      <c r="B13" s="159"/>
      <c r="C13" s="159"/>
      <c r="D13" s="159"/>
      <c r="E13" s="159"/>
      <c r="F13" s="159"/>
      <c r="G13" s="5">
        <v>6</v>
      </c>
      <c r="H13" s="6">
        <v>49154355</v>
      </c>
      <c r="I13" s="6">
        <v>52241467</v>
      </c>
      <c r="J13" s="1"/>
    </row>
    <row r="14" spans="1:10" x14ac:dyDescent="0.25">
      <c r="A14" s="159" t="s">
        <v>12</v>
      </c>
      <c r="B14" s="159"/>
      <c r="C14" s="159"/>
      <c r="D14" s="159"/>
      <c r="E14" s="159"/>
      <c r="F14" s="159"/>
      <c r="G14" s="5">
        <v>7</v>
      </c>
      <c r="H14" s="6">
        <v>0</v>
      </c>
      <c r="I14" s="6">
        <v>0</v>
      </c>
      <c r="J14" s="1"/>
    </row>
    <row r="15" spans="1:10" x14ac:dyDescent="0.25">
      <c r="A15" s="159" t="s">
        <v>13</v>
      </c>
      <c r="B15" s="159"/>
      <c r="C15" s="159"/>
      <c r="D15" s="159"/>
      <c r="E15" s="159"/>
      <c r="F15" s="159"/>
      <c r="G15" s="5">
        <v>8</v>
      </c>
      <c r="H15" s="6">
        <v>74094431</v>
      </c>
      <c r="I15" s="6">
        <v>75487744</v>
      </c>
      <c r="J15" s="1"/>
    </row>
    <row r="16" spans="1:10" x14ac:dyDescent="0.25">
      <c r="A16" s="159" t="s">
        <v>14</v>
      </c>
      <c r="B16" s="159"/>
      <c r="C16" s="159"/>
      <c r="D16" s="159"/>
      <c r="E16" s="159"/>
      <c r="F16" s="159"/>
      <c r="G16" s="5">
        <v>9</v>
      </c>
      <c r="H16" s="6">
        <v>10269</v>
      </c>
      <c r="I16" s="6">
        <v>2523</v>
      </c>
      <c r="J16" s="1"/>
    </row>
    <row r="17" spans="1:10" x14ac:dyDescent="0.25">
      <c r="A17" s="161" t="s">
        <v>15</v>
      </c>
      <c r="B17" s="161"/>
      <c r="C17" s="161"/>
      <c r="D17" s="161"/>
      <c r="E17" s="161"/>
      <c r="F17" s="161"/>
      <c r="G17" s="7">
        <v>10</v>
      </c>
      <c r="H17" s="8">
        <f>H18+H19+H20+H21+H22+H23+H24+H25+H26</f>
        <v>35003376085</v>
      </c>
      <c r="I17" s="8">
        <f>I18+I19+I20+I21+I22+I23+I24+I25+I26</f>
        <v>35016000651</v>
      </c>
      <c r="J17" s="1"/>
    </row>
    <row r="18" spans="1:10" x14ac:dyDescent="0.25">
      <c r="A18" s="159" t="s">
        <v>16</v>
      </c>
      <c r="B18" s="159"/>
      <c r="C18" s="159"/>
      <c r="D18" s="159"/>
      <c r="E18" s="159"/>
      <c r="F18" s="159"/>
      <c r="G18" s="5">
        <v>11</v>
      </c>
      <c r="H18" s="6">
        <v>1054888012</v>
      </c>
      <c r="I18" s="6">
        <v>1055827530</v>
      </c>
      <c r="J18" s="1"/>
    </row>
    <row r="19" spans="1:10" x14ac:dyDescent="0.25">
      <c r="A19" s="159" t="s">
        <v>17</v>
      </c>
      <c r="B19" s="159"/>
      <c r="C19" s="159"/>
      <c r="D19" s="159"/>
      <c r="E19" s="159"/>
      <c r="F19" s="159"/>
      <c r="G19" s="5">
        <v>12</v>
      </c>
      <c r="H19" s="6">
        <v>10544614759</v>
      </c>
      <c r="I19" s="6">
        <v>10721829854</v>
      </c>
      <c r="J19" s="1"/>
    </row>
    <row r="20" spans="1:10" x14ac:dyDescent="0.25">
      <c r="A20" s="159" t="s">
        <v>18</v>
      </c>
      <c r="B20" s="159"/>
      <c r="C20" s="159"/>
      <c r="D20" s="159"/>
      <c r="E20" s="159"/>
      <c r="F20" s="159"/>
      <c r="G20" s="5">
        <v>13</v>
      </c>
      <c r="H20" s="6">
        <v>19175667989</v>
      </c>
      <c r="I20" s="6">
        <v>18733527482</v>
      </c>
      <c r="J20" s="1"/>
    </row>
    <row r="21" spans="1:10" x14ac:dyDescent="0.25">
      <c r="A21" s="159" t="s">
        <v>19</v>
      </c>
      <c r="B21" s="159"/>
      <c r="C21" s="159"/>
      <c r="D21" s="159"/>
      <c r="E21" s="159"/>
      <c r="F21" s="159"/>
      <c r="G21" s="5">
        <v>14</v>
      </c>
      <c r="H21" s="6">
        <v>152569548</v>
      </c>
      <c r="I21" s="6">
        <v>153758361</v>
      </c>
      <c r="J21" s="1"/>
    </row>
    <row r="22" spans="1:10" x14ac:dyDescent="0.25">
      <c r="A22" s="159" t="s">
        <v>20</v>
      </c>
      <c r="B22" s="159"/>
      <c r="C22" s="159"/>
      <c r="D22" s="159"/>
      <c r="E22" s="159"/>
      <c r="F22" s="159"/>
      <c r="G22" s="5">
        <v>15</v>
      </c>
      <c r="H22" s="6">
        <v>0</v>
      </c>
      <c r="I22" s="6">
        <v>0</v>
      </c>
      <c r="J22" s="1"/>
    </row>
    <row r="23" spans="1:10" x14ac:dyDescent="0.25">
      <c r="A23" s="159" t="s">
        <v>21</v>
      </c>
      <c r="B23" s="159"/>
      <c r="C23" s="159"/>
      <c r="D23" s="159"/>
      <c r="E23" s="159"/>
      <c r="F23" s="159"/>
      <c r="G23" s="5">
        <v>16</v>
      </c>
      <c r="H23" s="6">
        <v>62452805</v>
      </c>
      <c r="I23" s="6">
        <v>99880636</v>
      </c>
      <c r="J23" s="1"/>
    </row>
    <row r="24" spans="1:10" x14ac:dyDescent="0.25">
      <c r="A24" s="159" t="s">
        <v>22</v>
      </c>
      <c r="B24" s="159"/>
      <c r="C24" s="159"/>
      <c r="D24" s="159"/>
      <c r="E24" s="159"/>
      <c r="F24" s="159"/>
      <c r="G24" s="5">
        <v>17</v>
      </c>
      <c r="H24" s="6">
        <v>3666810779</v>
      </c>
      <c r="I24" s="6">
        <v>3893012439</v>
      </c>
      <c r="J24" s="1"/>
    </row>
    <row r="25" spans="1:10" x14ac:dyDescent="0.25">
      <c r="A25" s="159" t="s">
        <v>23</v>
      </c>
      <c r="B25" s="159"/>
      <c r="C25" s="159"/>
      <c r="D25" s="159"/>
      <c r="E25" s="159"/>
      <c r="F25" s="159"/>
      <c r="G25" s="5">
        <v>18</v>
      </c>
      <c r="H25" s="6">
        <v>3765079</v>
      </c>
      <c r="I25" s="6">
        <v>3655802</v>
      </c>
      <c r="J25" s="1"/>
    </row>
    <row r="26" spans="1:10" x14ac:dyDescent="0.25">
      <c r="A26" s="159" t="s">
        <v>24</v>
      </c>
      <c r="B26" s="159"/>
      <c r="C26" s="159"/>
      <c r="D26" s="159"/>
      <c r="E26" s="159"/>
      <c r="F26" s="159"/>
      <c r="G26" s="5">
        <v>19</v>
      </c>
      <c r="H26" s="6">
        <v>342607114</v>
      </c>
      <c r="I26" s="6">
        <v>354508547</v>
      </c>
      <c r="J26" s="1"/>
    </row>
    <row r="27" spans="1:10" x14ac:dyDescent="0.25">
      <c r="A27" s="161" t="s">
        <v>25</v>
      </c>
      <c r="B27" s="161"/>
      <c r="C27" s="161"/>
      <c r="D27" s="161"/>
      <c r="E27" s="161"/>
      <c r="F27" s="161"/>
      <c r="G27" s="7">
        <v>20</v>
      </c>
      <c r="H27" s="8">
        <f>SUM(H28:H37)</f>
        <v>314944796</v>
      </c>
      <c r="I27" s="8">
        <f>SUM(I28:I37)</f>
        <v>340061541</v>
      </c>
      <c r="J27" s="1"/>
    </row>
    <row r="28" spans="1:10" ht="23.25" customHeight="1" x14ac:dyDescent="0.25">
      <c r="A28" s="159" t="s">
        <v>26</v>
      </c>
      <c r="B28" s="159"/>
      <c r="C28" s="159"/>
      <c r="D28" s="159"/>
      <c r="E28" s="159"/>
      <c r="F28" s="159"/>
      <c r="G28" s="5">
        <v>21</v>
      </c>
      <c r="H28" s="6">
        <v>0</v>
      </c>
      <c r="I28" s="6">
        <v>0</v>
      </c>
      <c r="J28" s="1"/>
    </row>
    <row r="29" spans="1:10" x14ac:dyDescent="0.25">
      <c r="A29" s="159" t="s">
        <v>27</v>
      </c>
      <c r="B29" s="159"/>
      <c r="C29" s="159"/>
      <c r="D29" s="159"/>
      <c r="E29" s="159"/>
      <c r="F29" s="159"/>
      <c r="G29" s="5">
        <v>22</v>
      </c>
      <c r="H29" s="6">
        <v>0</v>
      </c>
      <c r="I29" s="6">
        <v>0</v>
      </c>
      <c r="J29" s="1"/>
    </row>
    <row r="30" spans="1:10" x14ac:dyDescent="0.25">
      <c r="A30" s="159" t="s">
        <v>28</v>
      </c>
      <c r="B30" s="159"/>
      <c r="C30" s="159"/>
      <c r="D30" s="159"/>
      <c r="E30" s="159"/>
      <c r="F30" s="159"/>
      <c r="G30" s="5">
        <v>23</v>
      </c>
      <c r="H30" s="6">
        <v>0</v>
      </c>
      <c r="I30" s="6">
        <v>0</v>
      </c>
      <c r="J30" s="1"/>
    </row>
    <row r="31" spans="1:10" ht="24" customHeight="1" x14ac:dyDescent="0.25">
      <c r="A31" s="159" t="s">
        <v>29</v>
      </c>
      <c r="B31" s="159"/>
      <c r="C31" s="159"/>
      <c r="D31" s="159"/>
      <c r="E31" s="159"/>
      <c r="F31" s="159"/>
      <c r="G31" s="5">
        <v>24</v>
      </c>
      <c r="H31" s="6">
        <v>7540000</v>
      </c>
      <c r="I31" s="6">
        <v>7540000</v>
      </c>
      <c r="J31" s="1"/>
    </row>
    <row r="32" spans="1:10" ht="24.75" customHeight="1" x14ac:dyDescent="0.25">
      <c r="A32" s="159" t="s">
        <v>30</v>
      </c>
      <c r="B32" s="159"/>
      <c r="C32" s="159"/>
      <c r="D32" s="159"/>
      <c r="E32" s="159"/>
      <c r="F32" s="159"/>
      <c r="G32" s="5">
        <v>25</v>
      </c>
      <c r="H32" s="6">
        <v>0</v>
      </c>
      <c r="I32" s="6">
        <v>0</v>
      </c>
      <c r="J32" s="1"/>
    </row>
    <row r="33" spans="1:10" ht="26.25" customHeight="1" x14ac:dyDescent="0.25">
      <c r="A33" s="159" t="s">
        <v>31</v>
      </c>
      <c r="B33" s="159"/>
      <c r="C33" s="159"/>
      <c r="D33" s="159"/>
      <c r="E33" s="159"/>
      <c r="F33" s="159"/>
      <c r="G33" s="5">
        <v>26</v>
      </c>
      <c r="H33" s="6">
        <v>0</v>
      </c>
      <c r="I33" s="6">
        <v>1676937</v>
      </c>
      <c r="J33" s="1"/>
    </row>
    <row r="34" spans="1:10" x14ac:dyDescent="0.25">
      <c r="A34" s="159" t="s">
        <v>32</v>
      </c>
      <c r="B34" s="159"/>
      <c r="C34" s="159"/>
      <c r="D34" s="159"/>
      <c r="E34" s="159"/>
      <c r="F34" s="159"/>
      <c r="G34" s="5">
        <v>27</v>
      </c>
      <c r="H34" s="6">
        <v>0</v>
      </c>
      <c r="I34" s="6">
        <v>0</v>
      </c>
      <c r="J34" s="1"/>
    </row>
    <row r="35" spans="1:10" x14ac:dyDescent="0.25">
      <c r="A35" s="159" t="s">
        <v>33</v>
      </c>
      <c r="B35" s="159"/>
      <c r="C35" s="159"/>
      <c r="D35" s="159"/>
      <c r="E35" s="159"/>
      <c r="F35" s="159"/>
      <c r="G35" s="5">
        <v>28</v>
      </c>
      <c r="H35" s="6">
        <v>4226675</v>
      </c>
      <c r="I35" s="6">
        <v>2815535</v>
      </c>
      <c r="J35" s="1"/>
    </row>
    <row r="36" spans="1:10" x14ac:dyDescent="0.25">
      <c r="A36" s="159" t="s">
        <v>34</v>
      </c>
      <c r="B36" s="159"/>
      <c r="C36" s="159"/>
      <c r="D36" s="159"/>
      <c r="E36" s="159"/>
      <c r="F36" s="159"/>
      <c r="G36" s="5">
        <v>29</v>
      </c>
      <c r="H36" s="6">
        <v>0</v>
      </c>
      <c r="I36" s="6">
        <v>0</v>
      </c>
      <c r="J36" s="1"/>
    </row>
    <row r="37" spans="1:10" x14ac:dyDescent="0.25">
      <c r="A37" s="159" t="s">
        <v>35</v>
      </c>
      <c r="B37" s="159"/>
      <c r="C37" s="159"/>
      <c r="D37" s="159"/>
      <c r="E37" s="159"/>
      <c r="F37" s="159"/>
      <c r="G37" s="5">
        <v>30</v>
      </c>
      <c r="H37" s="6">
        <v>303178121</v>
      </c>
      <c r="I37" s="6">
        <v>328029069</v>
      </c>
      <c r="J37" s="1"/>
    </row>
    <row r="38" spans="1:10" x14ac:dyDescent="0.25">
      <c r="A38" s="161" t="s">
        <v>36</v>
      </c>
      <c r="B38" s="161"/>
      <c r="C38" s="161"/>
      <c r="D38" s="161"/>
      <c r="E38" s="161"/>
      <c r="F38" s="161"/>
      <c r="G38" s="7">
        <v>31</v>
      </c>
      <c r="H38" s="8">
        <f>H39+H40+H41+H42</f>
        <v>56294372</v>
      </c>
      <c r="I38" s="8">
        <f>I39+I40+I41+I42</f>
        <v>64998247</v>
      </c>
      <c r="J38" s="1"/>
    </row>
    <row r="39" spans="1:10" x14ac:dyDescent="0.25">
      <c r="A39" s="159" t="s">
        <v>37</v>
      </c>
      <c r="B39" s="159"/>
      <c r="C39" s="159"/>
      <c r="D39" s="159"/>
      <c r="E39" s="159"/>
      <c r="F39" s="159"/>
      <c r="G39" s="5">
        <v>32</v>
      </c>
      <c r="H39" s="6">
        <v>0</v>
      </c>
      <c r="I39" s="6">
        <v>0</v>
      </c>
      <c r="J39" s="1"/>
    </row>
    <row r="40" spans="1:10" ht="22.5" customHeight="1" x14ac:dyDescent="0.25">
      <c r="A40" s="159" t="s">
        <v>38</v>
      </c>
      <c r="B40" s="159"/>
      <c r="C40" s="159"/>
      <c r="D40" s="159"/>
      <c r="E40" s="159"/>
      <c r="F40" s="159"/>
      <c r="G40" s="5">
        <v>33</v>
      </c>
      <c r="H40" s="6">
        <v>0</v>
      </c>
      <c r="I40" s="6">
        <v>0</v>
      </c>
      <c r="J40" s="1"/>
    </row>
    <row r="41" spans="1:10" x14ac:dyDescent="0.25">
      <c r="A41" s="159" t="s">
        <v>39</v>
      </c>
      <c r="B41" s="159"/>
      <c r="C41" s="159"/>
      <c r="D41" s="159"/>
      <c r="E41" s="159"/>
      <c r="F41" s="159"/>
      <c r="G41" s="5">
        <v>34</v>
      </c>
      <c r="H41" s="6">
        <v>56234957</v>
      </c>
      <c r="I41" s="6">
        <v>64968952</v>
      </c>
      <c r="J41" s="1"/>
    </row>
    <row r="42" spans="1:10" x14ac:dyDescent="0.25">
      <c r="A42" s="159" t="s">
        <v>40</v>
      </c>
      <c r="B42" s="159"/>
      <c r="C42" s="159"/>
      <c r="D42" s="159"/>
      <c r="E42" s="159"/>
      <c r="F42" s="159"/>
      <c r="G42" s="5">
        <v>35</v>
      </c>
      <c r="H42" s="6">
        <v>59415</v>
      </c>
      <c r="I42" s="6">
        <v>29295</v>
      </c>
      <c r="J42" s="1"/>
    </row>
    <row r="43" spans="1:10" x14ac:dyDescent="0.25">
      <c r="A43" s="160" t="s">
        <v>41</v>
      </c>
      <c r="B43" s="160"/>
      <c r="C43" s="160"/>
      <c r="D43" s="160"/>
      <c r="E43" s="160"/>
      <c r="F43" s="160"/>
      <c r="G43" s="5">
        <v>36</v>
      </c>
      <c r="H43" s="6">
        <v>879619721</v>
      </c>
      <c r="I43" s="6">
        <v>841877167</v>
      </c>
      <c r="J43" s="1"/>
    </row>
    <row r="44" spans="1:10" x14ac:dyDescent="0.25">
      <c r="A44" s="157" t="s">
        <v>42</v>
      </c>
      <c r="B44" s="157"/>
      <c r="C44" s="157"/>
      <c r="D44" s="157"/>
      <c r="E44" s="157"/>
      <c r="F44" s="157"/>
      <c r="G44" s="7">
        <v>37</v>
      </c>
      <c r="H44" s="8">
        <f>H45+H53+H60+H70</f>
        <v>8034883039</v>
      </c>
      <c r="I44" s="8">
        <f>I45+I53+I60+I70</f>
        <v>8416490739</v>
      </c>
      <c r="J44" s="1"/>
    </row>
    <row r="45" spans="1:10" x14ac:dyDescent="0.25">
      <c r="A45" s="161" t="s">
        <v>43</v>
      </c>
      <c r="B45" s="161"/>
      <c r="C45" s="161"/>
      <c r="D45" s="161"/>
      <c r="E45" s="161"/>
      <c r="F45" s="161"/>
      <c r="G45" s="7">
        <v>38</v>
      </c>
      <c r="H45" s="8">
        <f>SUM(H46:H52)</f>
        <v>1608846927</v>
      </c>
      <c r="I45" s="8">
        <f>SUM(I46:I52)</f>
        <v>1349035741</v>
      </c>
      <c r="J45" s="1"/>
    </row>
    <row r="46" spans="1:10" x14ac:dyDescent="0.25">
      <c r="A46" s="159" t="s">
        <v>44</v>
      </c>
      <c r="B46" s="159"/>
      <c r="C46" s="159"/>
      <c r="D46" s="159"/>
      <c r="E46" s="159"/>
      <c r="F46" s="159"/>
      <c r="G46" s="5">
        <v>39</v>
      </c>
      <c r="H46" s="6">
        <v>891194014</v>
      </c>
      <c r="I46" s="6">
        <v>932229612</v>
      </c>
      <c r="J46" s="1"/>
    </row>
    <row r="47" spans="1:10" x14ac:dyDescent="0.25">
      <c r="A47" s="159" t="s">
        <v>45</v>
      </c>
      <c r="B47" s="159"/>
      <c r="C47" s="159"/>
      <c r="D47" s="159"/>
      <c r="E47" s="159"/>
      <c r="F47" s="159"/>
      <c r="G47" s="5">
        <v>40</v>
      </c>
      <c r="H47" s="6">
        <v>1983588</v>
      </c>
      <c r="I47" s="6">
        <v>12426028</v>
      </c>
      <c r="J47" s="1"/>
    </row>
    <row r="48" spans="1:10" x14ac:dyDescent="0.25">
      <c r="A48" s="159" t="s">
        <v>46</v>
      </c>
      <c r="B48" s="159"/>
      <c r="C48" s="159"/>
      <c r="D48" s="159"/>
      <c r="E48" s="159"/>
      <c r="F48" s="159"/>
      <c r="G48" s="5">
        <v>41</v>
      </c>
      <c r="H48" s="6">
        <v>0</v>
      </c>
      <c r="I48" s="6">
        <v>0</v>
      </c>
      <c r="J48" s="1"/>
    </row>
    <row r="49" spans="1:10" x14ac:dyDescent="0.25">
      <c r="A49" s="159" t="s">
        <v>47</v>
      </c>
      <c r="B49" s="159"/>
      <c r="C49" s="159"/>
      <c r="D49" s="159"/>
      <c r="E49" s="159"/>
      <c r="F49" s="159"/>
      <c r="G49" s="5">
        <v>42</v>
      </c>
      <c r="H49" s="6">
        <v>715669325</v>
      </c>
      <c r="I49" s="6">
        <v>404380101</v>
      </c>
      <c r="J49" s="1"/>
    </row>
    <row r="50" spans="1:10" x14ac:dyDescent="0.25">
      <c r="A50" s="159" t="s">
        <v>48</v>
      </c>
      <c r="B50" s="159"/>
      <c r="C50" s="159"/>
      <c r="D50" s="159"/>
      <c r="E50" s="159"/>
      <c r="F50" s="159"/>
      <c r="G50" s="5">
        <v>43</v>
      </c>
      <c r="H50" s="6">
        <v>0</v>
      </c>
      <c r="I50" s="6">
        <v>0</v>
      </c>
      <c r="J50" s="1"/>
    </row>
    <row r="51" spans="1:10" x14ac:dyDescent="0.25">
      <c r="A51" s="159" t="s">
        <v>49</v>
      </c>
      <c r="B51" s="159"/>
      <c r="C51" s="159"/>
      <c r="D51" s="159"/>
      <c r="E51" s="159"/>
      <c r="F51" s="159"/>
      <c r="G51" s="5">
        <v>44</v>
      </c>
      <c r="H51" s="6">
        <v>0</v>
      </c>
      <c r="I51" s="6">
        <v>0</v>
      </c>
      <c r="J51" s="1"/>
    </row>
    <row r="52" spans="1:10" x14ac:dyDescent="0.25">
      <c r="A52" s="159" t="s">
        <v>50</v>
      </c>
      <c r="B52" s="159"/>
      <c r="C52" s="159"/>
      <c r="D52" s="159"/>
      <c r="E52" s="159"/>
      <c r="F52" s="159"/>
      <c r="G52" s="5">
        <v>45</v>
      </c>
      <c r="H52" s="6">
        <v>0</v>
      </c>
      <c r="I52" s="6">
        <v>0</v>
      </c>
      <c r="J52" s="1"/>
    </row>
    <row r="53" spans="1:10" x14ac:dyDescent="0.25">
      <c r="A53" s="161" t="s">
        <v>51</v>
      </c>
      <c r="B53" s="161"/>
      <c r="C53" s="161"/>
      <c r="D53" s="161"/>
      <c r="E53" s="161"/>
      <c r="F53" s="161"/>
      <c r="G53" s="7">
        <v>46</v>
      </c>
      <c r="H53" s="8">
        <f>SUM(H54:H59)</f>
        <v>2586323641</v>
      </c>
      <c r="I53" s="8">
        <f>SUM(I54:I59)</f>
        <v>2248600923</v>
      </c>
      <c r="J53" s="1"/>
    </row>
    <row r="54" spans="1:10" x14ac:dyDescent="0.25">
      <c r="A54" s="159" t="s">
        <v>52</v>
      </c>
      <c r="B54" s="159"/>
      <c r="C54" s="159"/>
      <c r="D54" s="159"/>
      <c r="E54" s="159"/>
      <c r="F54" s="159"/>
      <c r="G54" s="5">
        <v>47</v>
      </c>
      <c r="H54" s="6">
        <v>0</v>
      </c>
      <c r="I54" s="6">
        <v>0</v>
      </c>
      <c r="J54" s="1"/>
    </row>
    <row r="55" spans="1:10" ht="21.75" customHeight="1" x14ac:dyDescent="0.25">
      <c r="A55" s="159" t="s">
        <v>53</v>
      </c>
      <c r="B55" s="159"/>
      <c r="C55" s="159"/>
      <c r="D55" s="159"/>
      <c r="E55" s="159"/>
      <c r="F55" s="159"/>
      <c r="G55" s="5">
        <v>48</v>
      </c>
      <c r="H55" s="6">
        <v>0</v>
      </c>
      <c r="I55" s="6">
        <v>7994</v>
      </c>
      <c r="J55" s="1"/>
    </row>
    <row r="56" spans="1:10" x14ac:dyDescent="0.25">
      <c r="A56" s="159" t="s">
        <v>54</v>
      </c>
      <c r="B56" s="159"/>
      <c r="C56" s="159"/>
      <c r="D56" s="159"/>
      <c r="E56" s="159"/>
      <c r="F56" s="159"/>
      <c r="G56" s="5">
        <v>49</v>
      </c>
      <c r="H56" s="6">
        <v>1965276228</v>
      </c>
      <c r="I56" s="6">
        <v>2004194468</v>
      </c>
      <c r="J56" s="1"/>
    </row>
    <row r="57" spans="1:10" x14ac:dyDescent="0.25">
      <c r="A57" s="159" t="s">
        <v>55</v>
      </c>
      <c r="B57" s="159"/>
      <c r="C57" s="159"/>
      <c r="D57" s="159"/>
      <c r="E57" s="159"/>
      <c r="F57" s="159"/>
      <c r="G57" s="5">
        <v>50</v>
      </c>
      <c r="H57" s="6">
        <v>2309848</v>
      </c>
      <c r="I57" s="6">
        <v>2385240</v>
      </c>
      <c r="J57" s="1"/>
    </row>
    <row r="58" spans="1:10" x14ac:dyDescent="0.25">
      <c r="A58" s="159" t="s">
        <v>56</v>
      </c>
      <c r="B58" s="159"/>
      <c r="C58" s="159"/>
      <c r="D58" s="159"/>
      <c r="E58" s="159"/>
      <c r="F58" s="159"/>
      <c r="G58" s="5">
        <v>51</v>
      </c>
      <c r="H58" s="6">
        <v>208918181</v>
      </c>
      <c r="I58" s="6">
        <v>56653724</v>
      </c>
      <c r="J58" s="1"/>
    </row>
    <row r="59" spans="1:10" x14ac:dyDescent="0.25">
      <c r="A59" s="159" t="s">
        <v>57</v>
      </c>
      <c r="B59" s="159"/>
      <c r="C59" s="159"/>
      <c r="D59" s="159"/>
      <c r="E59" s="159"/>
      <c r="F59" s="159"/>
      <c r="G59" s="5">
        <v>52</v>
      </c>
      <c r="H59" s="6">
        <v>409819384</v>
      </c>
      <c r="I59" s="6">
        <v>185359497</v>
      </c>
      <c r="J59" s="1"/>
    </row>
    <row r="60" spans="1:10" x14ac:dyDescent="0.25">
      <c r="A60" s="161" t="s">
        <v>58</v>
      </c>
      <c r="B60" s="161"/>
      <c r="C60" s="161"/>
      <c r="D60" s="161"/>
      <c r="E60" s="161"/>
      <c r="F60" s="161"/>
      <c r="G60" s="7">
        <v>53</v>
      </c>
      <c r="H60" s="8">
        <f>SUM(H61:H69)</f>
        <v>325284067</v>
      </c>
      <c r="I60" s="8">
        <f>SUM(I61:I69)</f>
        <v>324699646</v>
      </c>
      <c r="J60" s="1"/>
    </row>
    <row r="61" spans="1:10" ht="24.75" customHeight="1" x14ac:dyDescent="0.25">
      <c r="A61" s="159" t="s">
        <v>26</v>
      </c>
      <c r="B61" s="159"/>
      <c r="C61" s="159"/>
      <c r="D61" s="159"/>
      <c r="E61" s="159"/>
      <c r="F61" s="159"/>
      <c r="G61" s="5">
        <v>54</v>
      </c>
      <c r="H61" s="6">
        <v>0</v>
      </c>
      <c r="I61" s="6">
        <v>0</v>
      </c>
      <c r="J61" s="1"/>
    </row>
    <row r="62" spans="1:10" x14ac:dyDescent="0.25">
      <c r="A62" s="159" t="s">
        <v>27</v>
      </c>
      <c r="B62" s="159"/>
      <c r="C62" s="159"/>
      <c r="D62" s="159"/>
      <c r="E62" s="159"/>
      <c r="F62" s="159"/>
      <c r="G62" s="5">
        <v>55</v>
      </c>
      <c r="H62" s="6">
        <v>0</v>
      </c>
      <c r="I62" s="6">
        <v>0</v>
      </c>
      <c r="J62" s="1"/>
    </row>
    <row r="63" spans="1:10" x14ac:dyDescent="0.25">
      <c r="A63" s="159" t="s">
        <v>28</v>
      </c>
      <c r="B63" s="159"/>
      <c r="C63" s="159"/>
      <c r="D63" s="159"/>
      <c r="E63" s="159"/>
      <c r="F63" s="159"/>
      <c r="G63" s="5">
        <v>56</v>
      </c>
      <c r="H63" s="6">
        <v>0</v>
      </c>
      <c r="I63" s="6">
        <v>0</v>
      </c>
      <c r="J63" s="1"/>
    </row>
    <row r="64" spans="1:10" ht="24.75" customHeight="1" x14ac:dyDescent="0.25">
      <c r="A64" s="159" t="s">
        <v>59</v>
      </c>
      <c r="B64" s="159"/>
      <c r="C64" s="159"/>
      <c r="D64" s="159"/>
      <c r="E64" s="159"/>
      <c r="F64" s="159"/>
      <c r="G64" s="5">
        <v>57</v>
      </c>
      <c r="H64" s="6">
        <v>0</v>
      </c>
      <c r="I64" s="6">
        <v>0</v>
      </c>
      <c r="J64" s="1"/>
    </row>
    <row r="65" spans="1:10" ht="24" customHeight="1" x14ac:dyDescent="0.25">
      <c r="A65" s="159" t="s">
        <v>30</v>
      </c>
      <c r="B65" s="159"/>
      <c r="C65" s="159"/>
      <c r="D65" s="159"/>
      <c r="E65" s="159"/>
      <c r="F65" s="159"/>
      <c r="G65" s="5">
        <v>58</v>
      </c>
      <c r="H65" s="6">
        <v>0</v>
      </c>
      <c r="I65" s="6">
        <v>0</v>
      </c>
      <c r="J65" s="1"/>
    </row>
    <row r="66" spans="1:10" ht="25.5" customHeight="1" x14ac:dyDescent="0.25">
      <c r="A66" s="159" t="s">
        <v>31</v>
      </c>
      <c r="B66" s="159"/>
      <c r="C66" s="159"/>
      <c r="D66" s="159"/>
      <c r="E66" s="159"/>
      <c r="F66" s="159"/>
      <c r="G66" s="5">
        <v>59</v>
      </c>
      <c r="H66" s="6">
        <v>0</v>
      </c>
      <c r="I66" s="6">
        <v>0</v>
      </c>
      <c r="J66" s="1"/>
    </row>
    <row r="67" spans="1:10" x14ac:dyDescent="0.25">
      <c r="A67" s="159" t="s">
        <v>32</v>
      </c>
      <c r="B67" s="159"/>
      <c r="C67" s="159"/>
      <c r="D67" s="159"/>
      <c r="E67" s="159"/>
      <c r="F67" s="159"/>
      <c r="G67" s="5">
        <v>60</v>
      </c>
      <c r="H67" s="6">
        <v>0</v>
      </c>
      <c r="I67" s="6">
        <v>0</v>
      </c>
      <c r="J67" s="1"/>
    </row>
    <row r="68" spans="1:10" x14ac:dyDescent="0.25">
      <c r="A68" s="159" t="s">
        <v>33</v>
      </c>
      <c r="B68" s="159"/>
      <c r="C68" s="159"/>
      <c r="D68" s="159"/>
      <c r="E68" s="159"/>
      <c r="F68" s="159"/>
      <c r="G68" s="5">
        <v>61</v>
      </c>
      <c r="H68" s="6">
        <v>158229333</v>
      </c>
      <c r="I68" s="6">
        <v>158329467</v>
      </c>
      <c r="J68" s="1"/>
    </row>
    <row r="69" spans="1:10" x14ac:dyDescent="0.25">
      <c r="A69" s="159" t="s">
        <v>60</v>
      </c>
      <c r="B69" s="159"/>
      <c r="C69" s="159"/>
      <c r="D69" s="159"/>
      <c r="E69" s="159"/>
      <c r="F69" s="159"/>
      <c r="G69" s="5">
        <v>62</v>
      </c>
      <c r="H69" s="6">
        <v>167054734</v>
      </c>
      <c r="I69" s="6">
        <v>166370179</v>
      </c>
      <c r="J69" s="1"/>
    </row>
    <row r="70" spans="1:10" x14ac:dyDescent="0.25">
      <c r="A70" s="160" t="s">
        <v>61</v>
      </c>
      <c r="B70" s="160"/>
      <c r="C70" s="160"/>
      <c r="D70" s="160"/>
      <c r="E70" s="160"/>
      <c r="F70" s="160"/>
      <c r="G70" s="5">
        <v>63</v>
      </c>
      <c r="H70" s="6">
        <v>3514428404</v>
      </c>
      <c r="I70" s="6">
        <v>4494154429</v>
      </c>
      <c r="J70" s="1"/>
    </row>
    <row r="71" spans="1:10" x14ac:dyDescent="0.25">
      <c r="A71" s="158" t="s">
        <v>62</v>
      </c>
      <c r="B71" s="158"/>
      <c r="C71" s="158"/>
      <c r="D71" s="158"/>
      <c r="E71" s="158"/>
      <c r="F71" s="158"/>
      <c r="G71" s="5">
        <v>64</v>
      </c>
      <c r="H71" s="6">
        <v>29091467</v>
      </c>
      <c r="I71" s="6">
        <v>56004363</v>
      </c>
      <c r="J71" s="1"/>
    </row>
    <row r="72" spans="1:10" x14ac:dyDescent="0.25">
      <c r="A72" s="157" t="s">
        <v>63</v>
      </c>
      <c r="B72" s="157"/>
      <c r="C72" s="157"/>
      <c r="D72" s="157"/>
      <c r="E72" s="157"/>
      <c r="F72" s="157"/>
      <c r="G72" s="7">
        <v>65</v>
      </c>
      <c r="H72" s="8">
        <f>H8+H9+H44+H71</f>
        <v>44639466132</v>
      </c>
      <c r="I72" s="8">
        <f>I8+I9+I44+I71</f>
        <v>45070116649</v>
      </c>
      <c r="J72" s="1"/>
    </row>
    <row r="73" spans="1:10" x14ac:dyDescent="0.25">
      <c r="A73" s="158" t="s">
        <v>64</v>
      </c>
      <c r="B73" s="158"/>
      <c r="C73" s="158"/>
      <c r="D73" s="158"/>
      <c r="E73" s="158"/>
      <c r="F73" s="158"/>
      <c r="G73" s="5">
        <v>66</v>
      </c>
      <c r="H73" s="6">
        <v>11264014392</v>
      </c>
      <c r="I73" s="6">
        <v>11678995129</v>
      </c>
      <c r="J73" s="1"/>
    </row>
    <row r="74" spans="1:10" x14ac:dyDescent="0.25">
      <c r="A74" s="165" t="s">
        <v>65</v>
      </c>
      <c r="B74" s="166"/>
      <c r="C74" s="166"/>
      <c r="D74" s="166"/>
      <c r="E74" s="166"/>
      <c r="F74" s="166"/>
      <c r="G74" s="166"/>
      <c r="H74" s="166"/>
      <c r="I74" s="166"/>
      <c r="J74" s="1"/>
    </row>
    <row r="75" spans="1:10" ht="24" customHeight="1" x14ac:dyDescent="0.25">
      <c r="A75" s="157" t="s">
        <v>66</v>
      </c>
      <c r="B75" s="157"/>
      <c r="C75" s="157"/>
      <c r="D75" s="157"/>
      <c r="E75" s="157"/>
      <c r="F75" s="157"/>
      <c r="G75" s="7">
        <v>67</v>
      </c>
      <c r="H75" s="8">
        <f>H76+H77+H78+H84+H85+H91+H94+H97</f>
        <v>26413016775</v>
      </c>
      <c r="I75" s="8">
        <f>I76+I77+I78+I84+I85+I91+I94+I97</f>
        <v>27655396638</v>
      </c>
      <c r="J75" s="1"/>
    </row>
    <row r="76" spans="1:10" x14ac:dyDescent="0.25">
      <c r="A76" s="160" t="s">
        <v>67</v>
      </c>
      <c r="B76" s="160"/>
      <c r="C76" s="160"/>
      <c r="D76" s="160"/>
      <c r="E76" s="160"/>
      <c r="F76" s="160"/>
      <c r="G76" s="5">
        <v>68</v>
      </c>
      <c r="H76" s="6">
        <v>19792159200</v>
      </c>
      <c r="I76" s="6">
        <v>19792159200</v>
      </c>
      <c r="J76" s="1"/>
    </row>
    <row r="77" spans="1:10" x14ac:dyDescent="0.25">
      <c r="A77" s="160" t="s">
        <v>68</v>
      </c>
      <c r="B77" s="160"/>
      <c r="C77" s="160"/>
      <c r="D77" s="160"/>
      <c r="E77" s="160"/>
      <c r="F77" s="160"/>
      <c r="G77" s="5">
        <v>69</v>
      </c>
      <c r="H77" s="6">
        <v>0</v>
      </c>
      <c r="I77" s="6">
        <v>0</v>
      </c>
      <c r="J77" s="1"/>
    </row>
    <row r="78" spans="1:10" x14ac:dyDescent="0.25">
      <c r="A78" s="161" t="s">
        <v>69</v>
      </c>
      <c r="B78" s="161"/>
      <c r="C78" s="161"/>
      <c r="D78" s="161"/>
      <c r="E78" s="161"/>
      <c r="F78" s="161"/>
      <c r="G78" s="7">
        <v>70</v>
      </c>
      <c r="H78" s="8">
        <f>SUM(H79:H83)</f>
        <v>543072284</v>
      </c>
      <c r="I78" s="8">
        <f>SUM(I79:I83)</f>
        <v>543072250</v>
      </c>
      <c r="J78" s="1"/>
    </row>
    <row r="79" spans="1:10" x14ac:dyDescent="0.25">
      <c r="A79" s="159" t="s">
        <v>70</v>
      </c>
      <c r="B79" s="159"/>
      <c r="C79" s="159"/>
      <c r="D79" s="159"/>
      <c r="E79" s="159"/>
      <c r="F79" s="159"/>
      <c r="G79" s="5">
        <v>71</v>
      </c>
      <c r="H79" s="6">
        <v>479135635</v>
      </c>
      <c r="I79" s="6">
        <v>479135601</v>
      </c>
      <c r="J79" s="1"/>
    </row>
    <row r="80" spans="1:10" x14ac:dyDescent="0.25">
      <c r="A80" s="159" t="s">
        <v>71</v>
      </c>
      <c r="B80" s="159"/>
      <c r="C80" s="159"/>
      <c r="D80" s="159"/>
      <c r="E80" s="159"/>
      <c r="F80" s="159"/>
      <c r="G80" s="5">
        <v>72</v>
      </c>
      <c r="H80" s="6">
        <v>0</v>
      </c>
      <c r="I80" s="6">
        <v>0</v>
      </c>
      <c r="J80" s="1"/>
    </row>
    <row r="81" spans="1:10" x14ac:dyDescent="0.25">
      <c r="A81" s="159" t="s">
        <v>72</v>
      </c>
      <c r="B81" s="159"/>
      <c r="C81" s="159"/>
      <c r="D81" s="159"/>
      <c r="E81" s="159"/>
      <c r="F81" s="159"/>
      <c r="G81" s="5">
        <v>73</v>
      </c>
      <c r="H81" s="6">
        <v>0</v>
      </c>
      <c r="I81" s="6">
        <v>0</v>
      </c>
      <c r="J81" s="1"/>
    </row>
    <row r="82" spans="1:10" x14ac:dyDescent="0.25">
      <c r="A82" s="159" t="s">
        <v>73</v>
      </c>
      <c r="B82" s="159"/>
      <c r="C82" s="159"/>
      <c r="D82" s="159"/>
      <c r="E82" s="159"/>
      <c r="F82" s="159"/>
      <c r="G82" s="5">
        <v>74</v>
      </c>
      <c r="H82" s="6">
        <v>0</v>
      </c>
      <c r="I82" s="6">
        <v>0</v>
      </c>
      <c r="J82" s="1"/>
    </row>
    <row r="83" spans="1:10" x14ac:dyDescent="0.25">
      <c r="A83" s="159" t="s">
        <v>74</v>
      </c>
      <c r="B83" s="159"/>
      <c r="C83" s="159"/>
      <c r="D83" s="159"/>
      <c r="E83" s="159"/>
      <c r="F83" s="159"/>
      <c r="G83" s="5">
        <v>75</v>
      </c>
      <c r="H83" s="6">
        <v>63936649</v>
      </c>
      <c r="I83" s="6">
        <v>63936649</v>
      </c>
      <c r="J83" s="1"/>
    </row>
    <row r="84" spans="1:10" x14ac:dyDescent="0.25">
      <c r="A84" s="160" t="s">
        <v>75</v>
      </c>
      <c r="B84" s="160"/>
      <c r="C84" s="160"/>
      <c r="D84" s="160"/>
      <c r="E84" s="160"/>
      <c r="F84" s="160"/>
      <c r="G84" s="5">
        <v>76</v>
      </c>
      <c r="H84" s="6">
        <v>20917773</v>
      </c>
      <c r="I84" s="6">
        <v>20917773</v>
      </c>
      <c r="J84" s="1"/>
    </row>
    <row r="85" spans="1:10" x14ac:dyDescent="0.25">
      <c r="A85" s="162" t="s">
        <v>365</v>
      </c>
      <c r="B85" s="162"/>
      <c r="C85" s="162"/>
      <c r="D85" s="162"/>
      <c r="E85" s="162"/>
      <c r="F85" s="162"/>
      <c r="G85" s="7">
        <v>77</v>
      </c>
      <c r="H85" s="8">
        <f>H86+H87+H88+H89+H90</f>
        <v>72012213</v>
      </c>
      <c r="I85" s="8">
        <f>I86+I87+I88+I89+I90</f>
        <v>74992983</v>
      </c>
      <c r="J85" s="1"/>
    </row>
    <row r="86" spans="1:10" ht="22.5" customHeight="1" x14ac:dyDescent="0.25">
      <c r="A86" s="159" t="s">
        <v>407</v>
      </c>
      <c r="B86" s="159"/>
      <c r="C86" s="159"/>
      <c r="D86" s="159"/>
      <c r="E86" s="159"/>
      <c r="F86" s="159"/>
      <c r="G86" s="9">
        <v>78</v>
      </c>
      <c r="H86" s="6">
        <v>72012213</v>
      </c>
      <c r="I86" s="6">
        <v>74992983</v>
      </c>
      <c r="J86" s="1"/>
    </row>
    <row r="87" spans="1:10" x14ac:dyDescent="0.25">
      <c r="A87" s="159" t="s">
        <v>76</v>
      </c>
      <c r="B87" s="159"/>
      <c r="C87" s="159"/>
      <c r="D87" s="159"/>
      <c r="E87" s="159"/>
      <c r="F87" s="159"/>
      <c r="G87" s="5">
        <v>79</v>
      </c>
      <c r="H87" s="6">
        <v>0</v>
      </c>
      <c r="I87" s="6">
        <v>0</v>
      </c>
      <c r="J87" s="1"/>
    </row>
    <row r="88" spans="1:10" ht="24" customHeight="1" x14ac:dyDescent="0.25">
      <c r="A88" s="163" t="s">
        <v>77</v>
      </c>
      <c r="B88" s="163"/>
      <c r="C88" s="163"/>
      <c r="D88" s="163"/>
      <c r="E88" s="163"/>
      <c r="F88" s="163"/>
      <c r="G88" s="5">
        <v>80</v>
      </c>
      <c r="H88" s="6">
        <v>0</v>
      </c>
      <c r="I88" s="6">
        <v>0</v>
      </c>
      <c r="J88" s="1"/>
    </row>
    <row r="89" spans="1:10" ht="14.25" customHeight="1" x14ac:dyDescent="0.25">
      <c r="A89" s="159" t="s">
        <v>78</v>
      </c>
      <c r="B89" s="159"/>
      <c r="C89" s="159"/>
      <c r="D89" s="159"/>
      <c r="E89" s="159"/>
      <c r="F89" s="159"/>
      <c r="G89" s="5">
        <v>81</v>
      </c>
      <c r="H89" s="6">
        <v>0</v>
      </c>
      <c r="I89" s="6">
        <v>0</v>
      </c>
      <c r="J89" s="1"/>
    </row>
    <row r="90" spans="1:10" ht="24" customHeight="1" x14ac:dyDescent="0.25">
      <c r="A90" s="164" t="s">
        <v>79</v>
      </c>
      <c r="B90" s="164"/>
      <c r="C90" s="164"/>
      <c r="D90" s="164"/>
      <c r="E90" s="164"/>
      <c r="F90" s="164"/>
      <c r="G90" s="10">
        <v>82</v>
      </c>
      <c r="H90" s="6">
        <v>0</v>
      </c>
      <c r="I90" s="6">
        <v>0</v>
      </c>
      <c r="J90" s="1"/>
    </row>
    <row r="91" spans="1:10" ht="21.75" customHeight="1" x14ac:dyDescent="0.25">
      <c r="A91" s="161" t="s">
        <v>80</v>
      </c>
      <c r="B91" s="161"/>
      <c r="C91" s="161"/>
      <c r="D91" s="161"/>
      <c r="E91" s="161"/>
      <c r="F91" s="161"/>
      <c r="G91" s="7">
        <v>83</v>
      </c>
      <c r="H91" s="8">
        <f>H92-H93</f>
        <v>4483534914</v>
      </c>
      <c r="I91" s="8">
        <f>I92-I93</f>
        <v>5937473658</v>
      </c>
      <c r="J91" s="1"/>
    </row>
    <row r="92" spans="1:10" x14ac:dyDescent="0.25">
      <c r="A92" s="159" t="s">
        <v>81</v>
      </c>
      <c r="B92" s="159"/>
      <c r="C92" s="159"/>
      <c r="D92" s="159"/>
      <c r="E92" s="159"/>
      <c r="F92" s="159"/>
      <c r="G92" s="5">
        <v>84</v>
      </c>
      <c r="H92" s="6">
        <v>4705918262</v>
      </c>
      <c r="I92" s="6">
        <v>6244855285</v>
      </c>
      <c r="J92" s="1"/>
    </row>
    <row r="93" spans="1:10" x14ac:dyDescent="0.25">
      <c r="A93" s="159" t="s">
        <v>82</v>
      </c>
      <c r="B93" s="159"/>
      <c r="C93" s="159"/>
      <c r="D93" s="159"/>
      <c r="E93" s="159"/>
      <c r="F93" s="159"/>
      <c r="G93" s="5">
        <v>85</v>
      </c>
      <c r="H93" s="6">
        <v>222383348</v>
      </c>
      <c r="I93" s="6">
        <v>307381627</v>
      </c>
      <c r="J93" s="1"/>
    </row>
    <row r="94" spans="1:10" x14ac:dyDescent="0.25">
      <c r="A94" s="161" t="s">
        <v>83</v>
      </c>
      <c r="B94" s="161"/>
      <c r="C94" s="161"/>
      <c r="D94" s="161"/>
      <c r="E94" s="161"/>
      <c r="F94" s="161"/>
      <c r="G94" s="7">
        <v>86</v>
      </c>
      <c r="H94" s="8">
        <f>H95-H96</f>
        <v>1465144387</v>
      </c>
      <c r="I94" s="8">
        <f>I95-I96</f>
        <v>1245816192</v>
      </c>
      <c r="J94" s="1"/>
    </row>
    <row r="95" spans="1:10" x14ac:dyDescent="0.25">
      <c r="A95" s="159" t="s">
        <v>84</v>
      </c>
      <c r="B95" s="159"/>
      <c r="C95" s="159"/>
      <c r="D95" s="159"/>
      <c r="E95" s="159"/>
      <c r="F95" s="159"/>
      <c r="G95" s="5">
        <v>87</v>
      </c>
      <c r="H95" s="6">
        <v>1541205290</v>
      </c>
      <c r="I95" s="6">
        <v>1261288167</v>
      </c>
      <c r="J95" s="1"/>
    </row>
    <row r="96" spans="1:10" x14ac:dyDescent="0.25">
      <c r="A96" s="159" t="s">
        <v>85</v>
      </c>
      <c r="B96" s="159"/>
      <c r="C96" s="159"/>
      <c r="D96" s="159"/>
      <c r="E96" s="159"/>
      <c r="F96" s="159"/>
      <c r="G96" s="5">
        <v>88</v>
      </c>
      <c r="H96" s="6">
        <v>76060903</v>
      </c>
      <c r="I96" s="6">
        <v>15471975</v>
      </c>
      <c r="J96" s="1"/>
    </row>
    <row r="97" spans="1:10" x14ac:dyDescent="0.25">
      <c r="A97" s="160" t="s">
        <v>86</v>
      </c>
      <c r="B97" s="160"/>
      <c r="C97" s="160"/>
      <c r="D97" s="160"/>
      <c r="E97" s="160"/>
      <c r="F97" s="160"/>
      <c r="G97" s="5">
        <v>89</v>
      </c>
      <c r="H97" s="6">
        <v>36176004</v>
      </c>
      <c r="I97" s="6">
        <v>40964582</v>
      </c>
      <c r="J97" s="1"/>
    </row>
    <row r="98" spans="1:10" x14ac:dyDescent="0.25">
      <c r="A98" s="157" t="s">
        <v>366</v>
      </c>
      <c r="B98" s="157"/>
      <c r="C98" s="157"/>
      <c r="D98" s="157"/>
      <c r="E98" s="157"/>
      <c r="F98" s="157"/>
      <c r="G98" s="7">
        <v>90</v>
      </c>
      <c r="H98" s="8">
        <f>SUM(H99:H104)</f>
        <v>1331676364</v>
      </c>
      <c r="I98" s="8">
        <f>SUM(I99:I104)</f>
        <v>1357800401</v>
      </c>
      <c r="J98" s="1"/>
    </row>
    <row r="99" spans="1:10" ht="23.25" customHeight="1" x14ac:dyDescent="0.25">
      <c r="A99" s="159" t="s">
        <v>87</v>
      </c>
      <c r="B99" s="159"/>
      <c r="C99" s="159"/>
      <c r="D99" s="159"/>
      <c r="E99" s="159"/>
      <c r="F99" s="159"/>
      <c r="G99" s="5">
        <v>91</v>
      </c>
      <c r="H99" s="6">
        <v>754441340</v>
      </c>
      <c r="I99" s="6">
        <v>773812961</v>
      </c>
      <c r="J99" s="1"/>
    </row>
    <row r="100" spans="1:10" x14ac:dyDescent="0.25">
      <c r="A100" s="159" t="s">
        <v>88</v>
      </c>
      <c r="B100" s="159"/>
      <c r="C100" s="159"/>
      <c r="D100" s="159"/>
      <c r="E100" s="159"/>
      <c r="F100" s="159"/>
      <c r="G100" s="5">
        <v>92</v>
      </c>
      <c r="H100" s="6">
        <v>0</v>
      </c>
      <c r="I100" s="6">
        <v>0</v>
      </c>
      <c r="J100" s="1"/>
    </row>
    <row r="101" spans="1:10" x14ac:dyDescent="0.25">
      <c r="A101" s="159" t="s">
        <v>89</v>
      </c>
      <c r="B101" s="159"/>
      <c r="C101" s="159"/>
      <c r="D101" s="159"/>
      <c r="E101" s="159"/>
      <c r="F101" s="159"/>
      <c r="G101" s="5">
        <v>93</v>
      </c>
      <c r="H101" s="6">
        <v>319107340</v>
      </c>
      <c r="I101" s="6">
        <v>312649154</v>
      </c>
      <c r="J101" s="1"/>
    </row>
    <row r="102" spans="1:10" x14ac:dyDescent="0.25">
      <c r="A102" s="159" t="s">
        <v>90</v>
      </c>
      <c r="B102" s="159"/>
      <c r="C102" s="159"/>
      <c r="D102" s="159"/>
      <c r="E102" s="159"/>
      <c r="F102" s="159"/>
      <c r="G102" s="5">
        <v>94</v>
      </c>
      <c r="H102" s="6">
        <v>0</v>
      </c>
      <c r="I102" s="6">
        <v>0</v>
      </c>
      <c r="J102" s="1"/>
    </row>
    <row r="103" spans="1:10" x14ac:dyDescent="0.25">
      <c r="A103" s="159" t="s">
        <v>91</v>
      </c>
      <c r="B103" s="159"/>
      <c r="C103" s="159"/>
      <c r="D103" s="159"/>
      <c r="E103" s="159"/>
      <c r="F103" s="159"/>
      <c r="G103" s="5">
        <v>95</v>
      </c>
      <c r="H103" s="6">
        <v>0</v>
      </c>
      <c r="I103" s="6">
        <v>0</v>
      </c>
      <c r="J103" s="1"/>
    </row>
    <row r="104" spans="1:10" x14ac:dyDescent="0.25">
      <c r="A104" s="159" t="s">
        <v>92</v>
      </c>
      <c r="B104" s="159"/>
      <c r="C104" s="159"/>
      <c r="D104" s="159"/>
      <c r="E104" s="159"/>
      <c r="F104" s="159"/>
      <c r="G104" s="5">
        <v>96</v>
      </c>
      <c r="H104" s="6">
        <v>258127684</v>
      </c>
      <c r="I104" s="6">
        <v>271338286</v>
      </c>
      <c r="J104" s="1"/>
    </row>
    <row r="105" spans="1:10" x14ac:dyDescent="0.25">
      <c r="A105" s="157" t="s">
        <v>367</v>
      </c>
      <c r="B105" s="157"/>
      <c r="C105" s="157"/>
      <c r="D105" s="157"/>
      <c r="E105" s="157"/>
      <c r="F105" s="157"/>
      <c r="G105" s="7">
        <v>97</v>
      </c>
      <c r="H105" s="8">
        <f>SUM(H106:H116)</f>
        <v>5234634324</v>
      </c>
      <c r="I105" s="8">
        <f>SUM(I106:I116)</f>
        <v>5124573813</v>
      </c>
      <c r="J105" s="1"/>
    </row>
    <row r="106" spans="1:10" x14ac:dyDescent="0.25">
      <c r="A106" s="159" t="s">
        <v>93</v>
      </c>
      <c r="B106" s="159"/>
      <c r="C106" s="159"/>
      <c r="D106" s="159"/>
      <c r="E106" s="159"/>
      <c r="F106" s="159"/>
      <c r="G106" s="5">
        <v>98</v>
      </c>
      <c r="H106" s="6">
        <v>0</v>
      </c>
      <c r="I106" s="6">
        <v>0</v>
      </c>
      <c r="J106" s="1"/>
    </row>
    <row r="107" spans="1:10" ht="21" customHeight="1" x14ac:dyDescent="0.25">
      <c r="A107" s="159" t="s">
        <v>94</v>
      </c>
      <c r="B107" s="159"/>
      <c r="C107" s="159"/>
      <c r="D107" s="159"/>
      <c r="E107" s="159"/>
      <c r="F107" s="159"/>
      <c r="G107" s="5">
        <v>99</v>
      </c>
      <c r="H107" s="6">
        <v>0</v>
      </c>
      <c r="I107" s="6">
        <v>0</v>
      </c>
      <c r="J107" s="1"/>
    </row>
    <row r="108" spans="1:10" x14ac:dyDescent="0.25">
      <c r="A108" s="159" t="s">
        <v>95</v>
      </c>
      <c r="B108" s="159"/>
      <c r="C108" s="159"/>
      <c r="D108" s="159"/>
      <c r="E108" s="159"/>
      <c r="F108" s="159"/>
      <c r="G108" s="5">
        <v>100</v>
      </c>
      <c r="H108" s="6">
        <v>0</v>
      </c>
      <c r="I108" s="6">
        <v>0</v>
      </c>
      <c r="J108" s="1"/>
    </row>
    <row r="109" spans="1:10" ht="23.25" customHeight="1" x14ac:dyDescent="0.25">
      <c r="A109" s="159" t="s">
        <v>96</v>
      </c>
      <c r="B109" s="159"/>
      <c r="C109" s="159"/>
      <c r="D109" s="159"/>
      <c r="E109" s="159"/>
      <c r="F109" s="159"/>
      <c r="G109" s="5">
        <v>101</v>
      </c>
      <c r="H109" s="6">
        <v>13843500</v>
      </c>
      <c r="I109" s="6">
        <v>13843500</v>
      </c>
      <c r="J109" s="1"/>
    </row>
    <row r="110" spans="1:10" x14ac:dyDescent="0.25">
      <c r="A110" s="159" t="s">
        <v>97</v>
      </c>
      <c r="B110" s="159"/>
      <c r="C110" s="159"/>
      <c r="D110" s="159"/>
      <c r="E110" s="159"/>
      <c r="F110" s="159"/>
      <c r="G110" s="5">
        <v>102</v>
      </c>
      <c r="H110" s="6">
        <v>0</v>
      </c>
      <c r="I110" s="6">
        <v>0</v>
      </c>
      <c r="J110" s="1"/>
    </row>
    <row r="111" spans="1:10" x14ac:dyDescent="0.25">
      <c r="A111" s="159" t="s">
        <v>98</v>
      </c>
      <c r="B111" s="159"/>
      <c r="C111" s="159"/>
      <c r="D111" s="159"/>
      <c r="E111" s="159"/>
      <c r="F111" s="159"/>
      <c r="G111" s="5">
        <v>103</v>
      </c>
      <c r="H111" s="6">
        <v>640911232</v>
      </c>
      <c r="I111" s="6">
        <v>658781548</v>
      </c>
      <c r="J111" s="1"/>
    </row>
    <row r="112" spans="1:10" x14ac:dyDescent="0.25">
      <c r="A112" s="159" t="s">
        <v>99</v>
      </c>
      <c r="B112" s="159"/>
      <c r="C112" s="159"/>
      <c r="D112" s="159"/>
      <c r="E112" s="159"/>
      <c r="F112" s="159"/>
      <c r="G112" s="5">
        <v>104</v>
      </c>
      <c r="H112" s="6">
        <v>0</v>
      </c>
      <c r="I112" s="6">
        <v>0</v>
      </c>
      <c r="J112" s="1"/>
    </row>
    <row r="113" spans="1:10" x14ac:dyDescent="0.25">
      <c r="A113" s="159" t="s">
        <v>100</v>
      </c>
      <c r="B113" s="159"/>
      <c r="C113" s="159"/>
      <c r="D113" s="159"/>
      <c r="E113" s="159"/>
      <c r="F113" s="159"/>
      <c r="G113" s="5">
        <v>105</v>
      </c>
      <c r="H113" s="6">
        <v>10060463</v>
      </c>
      <c r="I113" s="6">
        <v>9661883</v>
      </c>
      <c r="J113" s="1"/>
    </row>
    <row r="114" spans="1:10" x14ac:dyDescent="0.25">
      <c r="A114" s="159" t="s">
        <v>101</v>
      </c>
      <c r="B114" s="159"/>
      <c r="C114" s="159"/>
      <c r="D114" s="159"/>
      <c r="E114" s="159"/>
      <c r="F114" s="159"/>
      <c r="G114" s="5">
        <v>106</v>
      </c>
      <c r="H114" s="6">
        <v>3497667817</v>
      </c>
      <c r="I114" s="6">
        <v>3453339610</v>
      </c>
      <c r="J114" s="1"/>
    </row>
    <row r="115" spans="1:10" x14ac:dyDescent="0.25">
      <c r="A115" s="159" t="s">
        <v>102</v>
      </c>
      <c r="B115" s="159"/>
      <c r="C115" s="159"/>
      <c r="D115" s="159"/>
      <c r="E115" s="159"/>
      <c r="F115" s="159"/>
      <c r="G115" s="5">
        <v>107</v>
      </c>
      <c r="H115" s="6">
        <v>1054384582</v>
      </c>
      <c r="I115" s="6">
        <v>970686479</v>
      </c>
      <c r="J115" s="1"/>
    </row>
    <row r="116" spans="1:10" x14ac:dyDescent="0.25">
      <c r="A116" s="159" t="s">
        <v>103</v>
      </c>
      <c r="B116" s="159"/>
      <c r="C116" s="159"/>
      <c r="D116" s="159"/>
      <c r="E116" s="159"/>
      <c r="F116" s="159"/>
      <c r="G116" s="5">
        <v>108</v>
      </c>
      <c r="H116" s="6">
        <v>17766730</v>
      </c>
      <c r="I116" s="6">
        <v>18260793</v>
      </c>
      <c r="J116" s="1"/>
    </row>
    <row r="117" spans="1:10" x14ac:dyDescent="0.25">
      <c r="A117" s="157" t="s">
        <v>368</v>
      </c>
      <c r="B117" s="157"/>
      <c r="C117" s="157"/>
      <c r="D117" s="157"/>
      <c r="E117" s="157"/>
      <c r="F117" s="157"/>
      <c r="G117" s="7">
        <v>109</v>
      </c>
      <c r="H117" s="8">
        <f>SUM(H118:H131)</f>
        <v>3306026110</v>
      </c>
      <c r="I117" s="8">
        <f>SUM(I118:I131)</f>
        <v>2636535632</v>
      </c>
      <c r="J117" s="1"/>
    </row>
    <row r="118" spans="1:10" x14ac:dyDescent="0.25">
      <c r="A118" s="159" t="s">
        <v>93</v>
      </c>
      <c r="B118" s="159"/>
      <c r="C118" s="159"/>
      <c r="D118" s="159"/>
      <c r="E118" s="159"/>
      <c r="F118" s="159"/>
      <c r="G118" s="5">
        <v>110</v>
      </c>
      <c r="H118" s="6">
        <v>0</v>
      </c>
      <c r="I118" s="6">
        <v>0</v>
      </c>
      <c r="J118" s="1"/>
    </row>
    <row r="119" spans="1:10" ht="21.75" customHeight="1" x14ac:dyDescent="0.25">
      <c r="A119" s="159" t="s">
        <v>94</v>
      </c>
      <c r="B119" s="159"/>
      <c r="C119" s="159"/>
      <c r="D119" s="159"/>
      <c r="E119" s="159"/>
      <c r="F119" s="159"/>
      <c r="G119" s="5">
        <v>111</v>
      </c>
      <c r="H119" s="6">
        <v>0</v>
      </c>
      <c r="I119" s="6">
        <v>0</v>
      </c>
      <c r="J119" s="1"/>
    </row>
    <row r="120" spans="1:10" x14ac:dyDescent="0.25">
      <c r="A120" s="159" t="s">
        <v>95</v>
      </c>
      <c r="B120" s="159"/>
      <c r="C120" s="159"/>
      <c r="D120" s="159"/>
      <c r="E120" s="159"/>
      <c r="F120" s="159"/>
      <c r="G120" s="5">
        <v>112</v>
      </c>
      <c r="H120" s="6">
        <v>0</v>
      </c>
      <c r="I120" s="6">
        <v>0</v>
      </c>
      <c r="J120" s="1"/>
    </row>
    <row r="121" spans="1:10" ht="21.75" customHeight="1" x14ac:dyDescent="0.25">
      <c r="A121" s="159" t="s">
        <v>96</v>
      </c>
      <c r="B121" s="159"/>
      <c r="C121" s="159"/>
      <c r="D121" s="159"/>
      <c r="E121" s="159"/>
      <c r="F121" s="159"/>
      <c r="G121" s="5">
        <v>113</v>
      </c>
      <c r="H121" s="6">
        <v>13843500</v>
      </c>
      <c r="I121" s="6">
        <v>13843500</v>
      </c>
      <c r="J121" s="1"/>
    </row>
    <row r="122" spans="1:10" x14ac:dyDescent="0.25">
      <c r="A122" s="159" t="s">
        <v>97</v>
      </c>
      <c r="B122" s="159"/>
      <c r="C122" s="159"/>
      <c r="D122" s="159"/>
      <c r="E122" s="159"/>
      <c r="F122" s="159"/>
      <c r="G122" s="5">
        <v>114</v>
      </c>
      <c r="H122" s="6">
        <v>0</v>
      </c>
      <c r="I122" s="6">
        <v>0</v>
      </c>
      <c r="J122" s="1"/>
    </row>
    <row r="123" spans="1:10" x14ac:dyDescent="0.25">
      <c r="A123" s="159" t="s">
        <v>98</v>
      </c>
      <c r="B123" s="159"/>
      <c r="C123" s="159"/>
      <c r="D123" s="159"/>
      <c r="E123" s="159"/>
      <c r="F123" s="159"/>
      <c r="G123" s="5">
        <v>115</v>
      </c>
      <c r="H123" s="6">
        <v>53879404</v>
      </c>
      <c r="I123" s="6">
        <v>86542728</v>
      </c>
      <c r="J123" s="1"/>
    </row>
    <row r="124" spans="1:10" x14ac:dyDescent="0.25">
      <c r="A124" s="159" t="s">
        <v>99</v>
      </c>
      <c r="B124" s="159"/>
      <c r="C124" s="159"/>
      <c r="D124" s="159"/>
      <c r="E124" s="159"/>
      <c r="F124" s="159"/>
      <c r="G124" s="5">
        <v>116</v>
      </c>
      <c r="H124" s="6">
        <v>751285173</v>
      </c>
      <c r="I124" s="6">
        <v>831032775</v>
      </c>
      <c r="J124" s="1"/>
    </row>
    <row r="125" spans="1:10" x14ac:dyDescent="0.25">
      <c r="A125" s="159" t="s">
        <v>100</v>
      </c>
      <c r="B125" s="159"/>
      <c r="C125" s="159"/>
      <c r="D125" s="159"/>
      <c r="E125" s="159"/>
      <c r="F125" s="159"/>
      <c r="G125" s="5">
        <v>117</v>
      </c>
      <c r="H125" s="6">
        <v>1897946010</v>
      </c>
      <c r="I125" s="6">
        <v>1028320360</v>
      </c>
      <c r="J125" s="1"/>
    </row>
    <row r="126" spans="1:10" x14ac:dyDescent="0.25">
      <c r="A126" s="159" t="s">
        <v>101</v>
      </c>
      <c r="B126" s="159"/>
      <c r="C126" s="159"/>
      <c r="D126" s="159"/>
      <c r="E126" s="159"/>
      <c r="F126" s="159"/>
      <c r="G126" s="5">
        <v>118</v>
      </c>
      <c r="H126" s="6">
        <v>0</v>
      </c>
      <c r="I126" s="6">
        <v>0</v>
      </c>
      <c r="J126" s="1"/>
    </row>
    <row r="127" spans="1:10" x14ac:dyDescent="0.25">
      <c r="A127" s="159" t="s">
        <v>104</v>
      </c>
      <c r="B127" s="159"/>
      <c r="C127" s="159"/>
      <c r="D127" s="159"/>
      <c r="E127" s="159"/>
      <c r="F127" s="159"/>
      <c r="G127" s="5">
        <v>119</v>
      </c>
      <c r="H127" s="6">
        <v>168517974</v>
      </c>
      <c r="I127" s="6">
        <v>162174657</v>
      </c>
      <c r="J127" s="1"/>
    </row>
    <row r="128" spans="1:10" x14ac:dyDescent="0.25">
      <c r="A128" s="159" t="s">
        <v>105</v>
      </c>
      <c r="B128" s="159"/>
      <c r="C128" s="159"/>
      <c r="D128" s="159"/>
      <c r="E128" s="159"/>
      <c r="F128" s="159"/>
      <c r="G128" s="5">
        <v>120</v>
      </c>
      <c r="H128" s="6">
        <v>193216494</v>
      </c>
      <c r="I128" s="6">
        <v>221075297</v>
      </c>
      <c r="J128" s="1"/>
    </row>
    <row r="129" spans="1:10" x14ac:dyDescent="0.25">
      <c r="A129" s="159" t="s">
        <v>106</v>
      </c>
      <c r="B129" s="159"/>
      <c r="C129" s="159"/>
      <c r="D129" s="159"/>
      <c r="E129" s="159"/>
      <c r="F129" s="159"/>
      <c r="G129" s="5">
        <v>121</v>
      </c>
      <c r="H129" s="6">
        <v>0</v>
      </c>
      <c r="I129" s="6">
        <v>0</v>
      </c>
      <c r="J129" s="1"/>
    </row>
    <row r="130" spans="1:10" x14ac:dyDescent="0.25">
      <c r="A130" s="159" t="s">
        <v>107</v>
      </c>
      <c r="B130" s="159"/>
      <c r="C130" s="159"/>
      <c r="D130" s="159"/>
      <c r="E130" s="159"/>
      <c r="F130" s="159"/>
      <c r="G130" s="5">
        <v>122</v>
      </c>
      <c r="H130" s="6">
        <v>0</v>
      </c>
      <c r="I130" s="6">
        <v>0</v>
      </c>
      <c r="J130" s="1"/>
    </row>
    <row r="131" spans="1:10" x14ac:dyDescent="0.25">
      <c r="A131" s="159" t="s">
        <v>108</v>
      </c>
      <c r="B131" s="159"/>
      <c r="C131" s="159"/>
      <c r="D131" s="159"/>
      <c r="E131" s="159"/>
      <c r="F131" s="159"/>
      <c r="G131" s="5">
        <v>123</v>
      </c>
      <c r="H131" s="6">
        <v>227337555</v>
      </c>
      <c r="I131" s="6">
        <v>293546315</v>
      </c>
      <c r="J131" s="1"/>
    </row>
    <row r="132" spans="1:10" x14ac:dyDescent="0.25">
      <c r="A132" s="158" t="s">
        <v>109</v>
      </c>
      <c r="B132" s="158"/>
      <c r="C132" s="158"/>
      <c r="D132" s="158"/>
      <c r="E132" s="158"/>
      <c r="F132" s="158"/>
      <c r="G132" s="5">
        <v>124</v>
      </c>
      <c r="H132" s="6">
        <v>8354112559</v>
      </c>
      <c r="I132" s="6">
        <v>8295810165</v>
      </c>
      <c r="J132" s="1"/>
    </row>
    <row r="133" spans="1:10" x14ac:dyDescent="0.25">
      <c r="A133" s="157" t="s">
        <v>369</v>
      </c>
      <c r="B133" s="157"/>
      <c r="C133" s="157"/>
      <c r="D133" s="157"/>
      <c r="E133" s="157"/>
      <c r="F133" s="157"/>
      <c r="G133" s="7">
        <v>125</v>
      </c>
      <c r="H133" s="8">
        <f>H75+H98+H105+H117+H132</f>
        <v>44639466132</v>
      </c>
      <c r="I133" s="8">
        <f>I75+I98+I105+I117+I132</f>
        <v>45070116649</v>
      </c>
      <c r="J133" s="1"/>
    </row>
    <row r="134" spans="1:10" x14ac:dyDescent="0.25">
      <c r="A134" s="158" t="s">
        <v>110</v>
      </c>
      <c r="B134" s="158"/>
      <c r="C134" s="158"/>
      <c r="D134" s="158"/>
      <c r="E134" s="158"/>
      <c r="F134" s="158"/>
      <c r="G134" s="5">
        <v>126</v>
      </c>
      <c r="H134" s="6">
        <v>11264014742</v>
      </c>
      <c r="I134" s="6">
        <v>11678995129</v>
      </c>
      <c r="J134" s="1"/>
    </row>
  </sheetData>
  <sheetProtection algorithmName="SHA-512" hashValue="ZJnmzMULuS+//59PnLHYpobscp/lL+V3+xeXdcFU0cbt8F7D366TeZ1u/iqO5Gvjy940rs8vcLLXk5D4MKC4Eg==" saltValue="4+WukDatUusNZQZh5D/s3Q==" spinCount="100000" sheet="1" objects="1" scenarios="1"/>
  <mergeCells count="134">
    <mergeCell ref="A7:I7"/>
    <mergeCell ref="A8:F8"/>
    <mergeCell ref="A9:F9"/>
    <mergeCell ref="A10:F10"/>
    <mergeCell ref="A11:F11"/>
    <mergeCell ref="A12:F12"/>
    <mergeCell ref="A1:I1"/>
    <mergeCell ref="A2:I2"/>
    <mergeCell ref="A3:I3"/>
    <mergeCell ref="A4:I4"/>
    <mergeCell ref="A5:F5"/>
    <mergeCell ref="A6:F6"/>
    <mergeCell ref="A19:F19"/>
    <mergeCell ref="A20:F20"/>
    <mergeCell ref="A21:F21"/>
    <mergeCell ref="A22:F22"/>
    <mergeCell ref="A23:F23"/>
    <mergeCell ref="A24:F24"/>
    <mergeCell ref="A13:F13"/>
    <mergeCell ref="A14:F14"/>
    <mergeCell ref="A15:F15"/>
    <mergeCell ref="A16:F16"/>
    <mergeCell ref="A17:F17"/>
    <mergeCell ref="A18:F18"/>
    <mergeCell ref="A31:F31"/>
    <mergeCell ref="A32:F32"/>
    <mergeCell ref="A33:F33"/>
    <mergeCell ref="A34:F34"/>
    <mergeCell ref="A35:F35"/>
    <mergeCell ref="A36:F36"/>
    <mergeCell ref="A25:F25"/>
    <mergeCell ref="A26:F26"/>
    <mergeCell ref="A27:F27"/>
    <mergeCell ref="A28:F28"/>
    <mergeCell ref="A29:F29"/>
    <mergeCell ref="A30:F30"/>
    <mergeCell ref="A43:F43"/>
    <mergeCell ref="A44:F44"/>
    <mergeCell ref="A45:F45"/>
    <mergeCell ref="A46:F46"/>
    <mergeCell ref="A47:F47"/>
    <mergeCell ref="A48:F48"/>
    <mergeCell ref="A37:F37"/>
    <mergeCell ref="A38:F38"/>
    <mergeCell ref="A39:F39"/>
    <mergeCell ref="A40:F40"/>
    <mergeCell ref="A41:F41"/>
    <mergeCell ref="A42:F42"/>
    <mergeCell ref="A55:F55"/>
    <mergeCell ref="A56:F56"/>
    <mergeCell ref="A57:F57"/>
    <mergeCell ref="A58:F58"/>
    <mergeCell ref="A59:F59"/>
    <mergeCell ref="A60:F60"/>
    <mergeCell ref="A49:F49"/>
    <mergeCell ref="A50:F50"/>
    <mergeCell ref="A51:F51"/>
    <mergeCell ref="A52:F52"/>
    <mergeCell ref="A53:F53"/>
    <mergeCell ref="A54:F54"/>
    <mergeCell ref="A67:F67"/>
    <mergeCell ref="A68:F68"/>
    <mergeCell ref="A69:F69"/>
    <mergeCell ref="A70:F70"/>
    <mergeCell ref="A71:F71"/>
    <mergeCell ref="A72:F72"/>
    <mergeCell ref="A61:F61"/>
    <mergeCell ref="A62:F62"/>
    <mergeCell ref="A63:F63"/>
    <mergeCell ref="A64:F64"/>
    <mergeCell ref="A65:F65"/>
    <mergeCell ref="A66:F66"/>
    <mergeCell ref="A79:F79"/>
    <mergeCell ref="A80:F80"/>
    <mergeCell ref="A81:F81"/>
    <mergeCell ref="A82:F82"/>
    <mergeCell ref="A83:F83"/>
    <mergeCell ref="A84:F84"/>
    <mergeCell ref="A73:F73"/>
    <mergeCell ref="A74:I74"/>
    <mergeCell ref="A75:F75"/>
    <mergeCell ref="A76:F76"/>
    <mergeCell ref="A77:F77"/>
    <mergeCell ref="A78:F78"/>
    <mergeCell ref="A91:F91"/>
    <mergeCell ref="A92:F92"/>
    <mergeCell ref="A93:F93"/>
    <mergeCell ref="A94:F94"/>
    <mergeCell ref="A95:F95"/>
    <mergeCell ref="A96:F96"/>
    <mergeCell ref="A85:F85"/>
    <mergeCell ref="A86:F86"/>
    <mergeCell ref="A87:F87"/>
    <mergeCell ref="A88:F88"/>
    <mergeCell ref="A89:F89"/>
    <mergeCell ref="A90:F90"/>
    <mergeCell ref="A103:F103"/>
    <mergeCell ref="A104:F104"/>
    <mergeCell ref="A105:F105"/>
    <mergeCell ref="A106:F106"/>
    <mergeCell ref="A107:F107"/>
    <mergeCell ref="A108:F108"/>
    <mergeCell ref="A97:F97"/>
    <mergeCell ref="A98:F98"/>
    <mergeCell ref="A99:F99"/>
    <mergeCell ref="A100:F100"/>
    <mergeCell ref="A101:F101"/>
    <mergeCell ref="A102:F102"/>
    <mergeCell ref="A115:F115"/>
    <mergeCell ref="A116:F116"/>
    <mergeCell ref="A117:F117"/>
    <mergeCell ref="A118:F118"/>
    <mergeCell ref="A119:F119"/>
    <mergeCell ref="A120:F120"/>
    <mergeCell ref="A109:F109"/>
    <mergeCell ref="A110:F110"/>
    <mergeCell ref="A111:F111"/>
    <mergeCell ref="A112:F112"/>
    <mergeCell ref="A113:F113"/>
    <mergeCell ref="A114:F114"/>
    <mergeCell ref="A133:F133"/>
    <mergeCell ref="A134:F134"/>
    <mergeCell ref="A127:F127"/>
    <mergeCell ref="A128:F128"/>
    <mergeCell ref="A129:F129"/>
    <mergeCell ref="A130:F130"/>
    <mergeCell ref="A131:F131"/>
    <mergeCell ref="A132:F132"/>
    <mergeCell ref="A121:F121"/>
    <mergeCell ref="A122:F122"/>
    <mergeCell ref="A123:F123"/>
    <mergeCell ref="A124:F124"/>
    <mergeCell ref="A125:F125"/>
    <mergeCell ref="A126:F126"/>
  </mergeCells>
  <dataValidations count="2">
    <dataValidation type="whole" operator="notEqual" allowBlank="1" showInputMessage="1" showErrorMessage="1" errorTitle="Incorrect entry" error="You can enter only whole numbers or a zero" sqref="H97:I97 H75:I75 H94:I94 H77:I91">
      <formula1>999999999999</formula1>
    </dataValidation>
    <dataValidation type="whole" operator="greaterThanOrEqual" allowBlank="1" showInputMessage="1" showErrorMessage="1" errorTitle="Incorrect entry" error="You can enter only positive whole numbers or a zero" sqref="H76:I76 H8:I73 H95:I96 H92:I93 H98:I134">
      <formula1>0</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workbookViewId="0">
      <selection activeCell="L27" sqref="L27"/>
    </sheetView>
  </sheetViews>
  <sheetFormatPr defaultRowHeight="15" x14ac:dyDescent="0.25"/>
  <sheetData>
    <row r="1" spans="1:9" x14ac:dyDescent="0.25">
      <c r="A1" s="194" t="s">
        <v>114</v>
      </c>
      <c r="B1" s="169"/>
      <c r="C1" s="169"/>
      <c r="D1" s="169"/>
      <c r="E1" s="169"/>
      <c r="F1" s="169"/>
      <c r="G1" s="169"/>
      <c r="H1" s="169"/>
      <c r="I1" s="169"/>
    </row>
    <row r="2" spans="1:9" x14ac:dyDescent="0.25">
      <c r="A2" s="195" t="s">
        <v>416</v>
      </c>
      <c r="B2" s="171"/>
      <c r="C2" s="171"/>
      <c r="D2" s="171"/>
      <c r="E2" s="171"/>
      <c r="F2" s="171"/>
      <c r="G2" s="171"/>
      <c r="H2" s="171"/>
      <c r="I2" s="171"/>
    </row>
    <row r="3" spans="1:9" x14ac:dyDescent="0.25">
      <c r="A3" s="196" t="s">
        <v>1</v>
      </c>
      <c r="B3" s="197"/>
      <c r="C3" s="197"/>
      <c r="D3" s="197"/>
      <c r="E3" s="197"/>
      <c r="F3" s="197"/>
      <c r="G3" s="197"/>
      <c r="H3" s="197"/>
      <c r="I3" s="197"/>
    </row>
    <row r="4" spans="1:9" x14ac:dyDescent="0.25">
      <c r="A4" s="198" t="s">
        <v>528</v>
      </c>
      <c r="B4" s="175"/>
      <c r="C4" s="175"/>
      <c r="D4" s="175"/>
      <c r="E4" s="175"/>
      <c r="F4" s="175"/>
      <c r="G4" s="175"/>
      <c r="H4" s="175"/>
      <c r="I4" s="176"/>
    </row>
    <row r="5" spans="1:9" ht="56.25" x14ac:dyDescent="0.25">
      <c r="A5" s="199" t="s">
        <v>2</v>
      </c>
      <c r="B5" s="178"/>
      <c r="C5" s="178"/>
      <c r="D5" s="178"/>
      <c r="E5" s="178"/>
      <c r="F5" s="178"/>
      <c r="G5" s="36" t="s">
        <v>115</v>
      </c>
      <c r="H5" s="11" t="s">
        <v>116</v>
      </c>
      <c r="I5" s="11" t="s">
        <v>117</v>
      </c>
    </row>
    <row r="6" spans="1:9" x14ac:dyDescent="0.25">
      <c r="A6" s="200">
        <v>1</v>
      </c>
      <c r="B6" s="180"/>
      <c r="C6" s="180"/>
      <c r="D6" s="180"/>
      <c r="E6" s="180"/>
      <c r="F6" s="180"/>
      <c r="G6" s="37">
        <v>2</v>
      </c>
      <c r="H6" s="11">
        <v>3</v>
      </c>
      <c r="I6" s="11">
        <v>4</v>
      </c>
    </row>
    <row r="7" spans="1:9" x14ac:dyDescent="0.25">
      <c r="A7" s="157" t="s">
        <v>370</v>
      </c>
      <c r="B7" s="157"/>
      <c r="C7" s="157"/>
      <c r="D7" s="157"/>
      <c r="E7" s="157"/>
      <c r="F7" s="157"/>
      <c r="G7" s="7">
        <v>1</v>
      </c>
      <c r="H7" s="8">
        <f>SUM(H8:H12)</f>
        <v>7139726218</v>
      </c>
      <c r="I7" s="8">
        <f>SUM(I8:I12)</f>
        <v>7508545484</v>
      </c>
    </row>
    <row r="8" spans="1:9" x14ac:dyDescent="0.25">
      <c r="A8" s="159" t="s">
        <v>118</v>
      </c>
      <c r="B8" s="159"/>
      <c r="C8" s="159"/>
      <c r="D8" s="159"/>
      <c r="E8" s="159"/>
      <c r="F8" s="159"/>
      <c r="G8" s="5">
        <v>2</v>
      </c>
      <c r="H8" s="6">
        <v>0</v>
      </c>
      <c r="I8" s="6">
        <v>0</v>
      </c>
    </row>
    <row r="9" spans="1:9" x14ac:dyDescent="0.25">
      <c r="A9" s="159" t="s">
        <v>119</v>
      </c>
      <c r="B9" s="159"/>
      <c r="C9" s="159"/>
      <c r="D9" s="159"/>
      <c r="E9" s="159"/>
      <c r="F9" s="159"/>
      <c r="G9" s="5">
        <v>3</v>
      </c>
      <c r="H9" s="6">
        <v>6547592488</v>
      </c>
      <c r="I9" s="6">
        <v>6965757475</v>
      </c>
    </row>
    <row r="10" spans="1:9" x14ac:dyDescent="0.25">
      <c r="A10" s="159" t="s">
        <v>120</v>
      </c>
      <c r="B10" s="159"/>
      <c r="C10" s="159"/>
      <c r="D10" s="159"/>
      <c r="E10" s="159"/>
      <c r="F10" s="159"/>
      <c r="G10" s="5">
        <v>4</v>
      </c>
      <c r="H10" s="6">
        <v>45236065</v>
      </c>
      <c r="I10" s="6">
        <v>42613715</v>
      </c>
    </row>
    <row r="11" spans="1:9" x14ac:dyDescent="0.25">
      <c r="A11" s="159" t="s">
        <v>121</v>
      </c>
      <c r="B11" s="159"/>
      <c r="C11" s="159"/>
      <c r="D11" s="159"/>
      <c r="E11" s="159"/>
      <c r="F11" s="159"/>
      <c r="G11" s="5">
        <v>5</v>
      </c>
      <c r="H11" s="6">
        <v>0</v>
      </c>
      <c r="I11" s="6">
        <v>0</v>
      </c>
    </row>
    <row r="12" spans="1:9" x14ac:dyDescent="0.25">
      <c r="A12" s="159" t="s">
        <v>122</v>
      </c>
      <c r="B12" s="159"/>
      <c r="C12" s="159"/>
      <c r="D12" s="159"/>
      <c r="E12" s="159"/>
      <c r="F12" s="159"/>
      <c r="G12" s="5">
        <v>6</v>
      </c>
      <c r="H12" s="6">
        <v>546897665</v>
      </c>
      <c r="I12" s="6">
        <v>500174294</v>
      </c>
    </row>
    <row r="13" spans="1:9" x14ac:dyDescent="0.25">
      <c r="A13" s="157" t="s">
        <v>371</v>
      </c>
      <c r="B13" s="157"/>
      <c r="C13" s="157"/>
      <c r="D13" s="157"/>
      <c r="E13" s="157"/>
      <c r="F13" s="157"/>
      <c r="G13" s="7">
        <v>7</v>
      </c>
      <c r="H13" s="8">
        <f>H14+H15+H19+H23+H24+H25+H28+H35</f>
        <v>5950101791</v>
      </c>
      <c r="I13" s="8">
        <f>I14+I15+I19+I23+I24+I25+I28+I35</f>
        <v>6018213354</v>
      </c>
    </row>
    <row r="14" spans="1:9" x14ac:dyDescent="0.25">
      <c r="A14" s="159" t="s">
        <v>123</v>
      </c>
      <c r="B14" s="159"/>
      <c r="C14" s="159"/>
      <c r="D14" s="159"/>
      <c r="E14" s="159"/>
      <c r="F14" s="159"/>
      <c r="G14" s="5">
        <v>8</v>
      </c>
      <c r="H14" s="6">
        <v>-977085</v>
      </c>
      <c r="I14" s="6">
        <v>-10442440</v>
      </c>
    </row>
    <row r="15" spans="1:9" x14ac:dyDescent="0.25">
      <c r="A15" s="186" t="s">
        <v>124</v>
      </c>
      <c r="B15" s="186"/>
      <c r="C15" s="186"/>
      <c r="D15" s="186"/>
      <c r="E15" s="186"/>
      <c r="F15" s="186"/>
      <c r="G15" s="7">
        <v>9</v>
      </c>
      <c r="H15" s="8">
        <f>SUM(H16:H18)</f>
        <v>3141147156</v>
      </c>
      <c r="I15" s="8">
        <f>SUM(I16:I18)</f>
        <v>2953495503</v>
      </c>
    </row>
    <row r="16" spans="1:9" x14ac:dyDescent="0.25">
      <c r="A16" s="193" t="s">
        <v>125</v>
      </c>
      <c r="B16" s="193"/>
      <c r="C16" s="193"/>
      <c r="D16" s="193"/>
      <c r="E16" s="193"/>
      <c r="F16" s="193"/>
      <c r="G16" s="5">
        <v>10</v>
      </c>
      <c r="H16" s="6">
        <v>2069477371</v>
      </c>
      <c r="I16" s="6">
        <v>2241854822</v>
      </c>
    </row>
    <row r="17" spans="1:9" x14ac:dyDescent="0.25">
      <c r="A17" s="193" t="s">
        <v>126</v>
      </c>
      <c r="B17" s="193"/>
      <c r="C17" s="193"/>
      <c r="D17" s="193"/>
      <c r="E17" s="193"/>
      <c r="F17" s="193"/>
      <c r="G17" s="5">
        <v>11</v>
      </c>
      <c r="H17" s="6">
        <v>524588910</v>
      </c>
      <c r="I17" s="6">
        <v>77777659</v>
      </c>
    </row>
    <row r="18" spans="1:9" x14ac:dyDescent="0.25">
      <c r="A18" s="193" t="s">
        <v>127</v>
      </c>
      <c r="B18" s="193"/>
      <c r="C18" s="193"/>
      <c r="D18" s="193"/>
      <c r="E18" s="193"/>
      <c r="F18" s="193"/>
      <c r="G18" s="5">
        <v>12</v>
      </c>
      <c r="H18" s="6">
        <v>547080875</v>
      </c>
      <c r="I18" s="6">
        <v>633863022</v>
      </c>
    </row>
    <row r="19" spans="1:9" x14ac:dyDescent="0.25">
      <c r="A19" s="186" t="s">
        <v>128</v>
      </c>
      <c r="B19" s="186"/>
      <c r="C19" s="186"/>
      <c r="D19" s="186"/>
      <c r="E19" s="186"/>
      <c r="F19" s="186"/>
      <c r="G19" s="7">
        <v>13</v>
      </c>
      <c r="H19" s="8">
        <f>SUM(H20:H22)</f>
        <v>1005364149</v>
      </c>
      <c r="I19" s="8">
        <f>SUM(I20:I22)</f>
        <v>1054356366</v>
      </c>
    </row>
    <row r="20" spans="1:9" x14ac:dyDescent="0.25">
      <c r="A20" s="193" t="s">
        <v>129</v>
      </c>
      <c r="B20" s="193"/>
      <c r="C20" s="193"/>
      <c r="D20" s="193"/>
      <c r="E20" s="193"/>
      <c r="F20" s="193"/>
      <c r="G20" s="5">
        <v>14</v>
      </c>
      <c r="H20" s="6">
        <v>624757614</v>
      </c>
      <c r="I20" s="6">
        <v>665980383</v>
      </c>
    </row>
    <row r="21" spans="1:9" x14ac:dyDescent="0.25">
      <c r="A21" s="193" t="s">
        <v>130</v>
      </c>
      <c r="B21" s="193"/>
      <c r="C21" s="193"/>
      <c r="D21" s="193"/>
      <c r="E21" s="193"/>
      <c r="F21" s="193"/>
      <c r="G21" s="5">
        <v>15</v>
      </c>
      <c r="H21" s="6">
        <v>257110113</v>
      </c>
      <c r="I21" s="6">
        <v>259694735</v>
      </c>
    </row>
    <row r="22" spans="1:9" x14ac:dyDescent="0.25">
      <c r="A22" s="193" t="s">
        <v>131</v>
      </c>
      <c r="B22" s="193"/>
      <c r="C22" s="193"/>
      <c r="D22" s="193"/>
      <c r="E22" s="193"/>
      <c r="F22" s="193"/>
      <c r="G22" s="5">
        <v>16</v>
      </c>
      <c r="H22" s="6">
        <v>123496422</v>
      </c>
      <c r="I22" s="6">
        <v>128681248</v>
      </c>
    </row>
    <row r="23" spans="1:9" x14ac:dyDescent="0.25">
      <c r="A23" s="159" t="s">
        <v>132</v>
      </c>
      <c r="B23" s="159"/>
      <c r="C23" s="159"/>
      <c r="D23" s="159"/>
      <c r="E23" s="159"/>
      <c r="F23" s="159"/>
      <c r="G23" s="5">
        <v>17</v>
      </c>
      <c r="H23" s="6">
        <v>1094814907</v>
      </c>
      <c r="I23" s="6">
        <v>1115497570</v>
      </c>
    </row>
    <row r="24" spans="1:9" x14ac:dyDescent="0.25">
      <c r="A24" s="159" t="s">
        <v>133</v>
      </c>
      <c r="B24" s="159"/>
      <c r="C24" s="159"/>
      <c r="D24" s="159"/>
      <c r="E24" s="159"/>
      <c r="F24" s="159"/>
      <c r="G24" s="5">
        <v>18</v>
      </c>
      <c r="H24" s="6">
        <v>537054916</v>
      </c>
      <c r="I24" s="6">
        <v>664320024</v>
      </c>
    </row>
    <row r="25" spans="1:9" x14ac:dyDescent="0.25">
      <c r="A25" s="186" t="s">
        <v>134</v>
      </c>
      <c r="B25" s="186"/>
      <c r="C25" s="186"/>
      <c r="D25" s="186"/>
      <c r="E25" s="186"/>
      <c r="F25" s="186"/>
      <c r="G25" s="7">
        <v>19</v>
      </c>
      <c r="H25" s="8">
        <f>H26+H27</f>
        <v>54053541</v>
      </c>
      <c r="I25" s="8">
        <f>I26+I27</f>
        <v>84392167</v>
      </c>
    </row>
    <row r="26" spans="1:9" x14ac:dyDescent="0.25">
      <c r="A26" s="193" t="s">
        <v>135</v>
      </c>
      <c r="B26" s="193"/>
      <c r="C26" s="193"/>
      <c r="D26" s="193"/>
      <c r="E26" s="193"/>
      <c r="F26" s="193"/>
      <c r="G26" s="5">
        <v>20</v>
      </c>
      <c r="H26" s="6">
        <v>0</v>
      </c>
      <c r="I26" s="6">
        <v>21826604</v>
      </c>
    </row>
    <row r="27" spans="1:9" x14ac:dyDescent="0.25">
      <c r="A27" s="193" t="s">
        <v>136</v>
      </c>
      <c r="B27" s="193"/>
      <c r="C27" s="193"/>
      <c r="D27" s="193"/>
      <c r="E27" s="193"/>
      <c r="F27" s="193"/>
      <c r="G27" s="5">
        <v>21</v>
      </c>
      <c r="H27" s="6">
        <v>54053541</v>
      </c>
      <c r="I27" s="6">
        <v>62565563</v>
      </c>
    </row>
    <row r="28" spans="1:9" x14ac:dyDescent="0.25">
      <c r="A28" s="186" t="s">
        <v>137</v>
      </c>
      <c r="B28" s="186"/>
      <c r="C28" s="186"/>
      <c r="D28" s="186"/>
      <c r="E28" s="186"/>
      <c r="F28" s="186"/>
      <c r="G28" s="7">
        <v>22</v>
      </c>
      <c r="H28" s="8">
        <f>SUM(H29:H34)</f>
        <v>83781488</v>
      </c>
      <c r="I28" s="8">
        <f>SUM(I29:I34)</f>
        <v>61624147</v>
      </c>
    </row>
    <row r="29" spans="1:9" x14ac:dyDescent="0.25">
      <c r="A29" s="193" t="s">
        <v>138</v>
      </c>
      <c r="B29" s="193"/>
      <c r="C29" s="193"/>
      <c r="D29" s="193"/>
      <c r="E29" s="193"/>
      <c r="F29" s="193"/>
      <c r="G29" s="5">
        <v>23</v>
      </c>
      <c r="H29" s="6">
        <v>28798250</v>
      </c>
      <c r="I29" s="6">
        <v>33772932</v>
      </c>
    </row>
    <row r="30" spans="1:9" x14ac:dyDescent="0.25">
      <c r="A30" s="193" t="s">
        <v>139</v>
      </c>
      <c r="B30" s="193"/>
      <c r="C30" s="193"/>
      <c r="D30" s="193"/>
      <c r="E30" s="193"/>
      <c r="F30" s="193"/>
      <c r="G30" s="5">
        <v>24</v>
      </c>
      <c r="H30" s="6">
        <v>0</v>
      </c>
      <c r="I30" s="6">
        <v>0</v>
      </c>
    </row>
    <row r="31" spans="1:9" x14ac:dyDescent="0.25">
      <c r="A31" s="193" t="s">
        <v>140</v>
      </c>
      <c r="B31" s="193"/>
      <c r="C31" s="193"/>
      <c r="D31" s="193"/>
      <c r="E31" s="193"/>
      <c r="F31" s="193"/>
      <c r="G31" s="5">
        <v>25</v>
      </c>
      <c r="H31" s="6">
        <v>34823601</v>
      </c>
      <c r="I31" s="6">
        <v>4027726</v>
      </c>
    </row>
    <row r="32" spans="1:9" x14ac:dyDescent="0.25">
      <c r="A32" s="193" t="s">
        <v>141</v>
      </c>
      <c r="B32" s="193"/>
      <c r="C32" s="193"/>
      <c r="D32" s="193"/>
      <c r="E32" s="193"/>
      <c r="F32" s="193"/>
      <c r="G32" s="5">
        <v>26</v>
      </c>
      <c r="H32" s="6">
        <v>0</v>
      </c>
      <c r="I32" s="6">
        <v>0</v>
      </c>
    </row>
    <row r="33" spans="1:9" x14ac:dyDescent="0.25">
      <c r="A33" s="193" t="s">
        <v>142</v>
      </c>
      <c r="B33" s="193"/>
      <c r="C33" s="193"/>
      <c r="D33" s="193"/>
      <c r="E33" s="193"/>
      <c r="F33" s="193"/>
      <c r="G33" s="5">
        <v>27</v>
      </c>
      <c r="H33" s="6">
        <v>0</v>
      </c>
      <c r="I33" s="6">
        <v>0</v>
      </c>
    </row>
    <row r="34" spans="1:9" x14ac:dyDescent="0.25">
      <c r="A34" s="193" t="s">
        <v>143</v>
      </c>
      <c r="B34" s="193"/>
      <c r="C34" s="193"/>
      <c r="D34" s="193"/>
      <c r="E34" s="193"/>
      <c r="F34" s="193"/>
      <c r="G34" s="5">
        <v>28</v>
      </c>
      <c r="H34" s="6">
        <v>20159637</v>
      </c>
      <c r="I34" s="6">
        <v>23823489</v>
      </c>
    </row>
    <row r="35" spans="1:9" x14ac:dyDescent="0.25">
      <c r="A35" s="159" t="s">
        <v>144</v>
      </c>
      <c r="B35" s="159"/>
      <c r="C35" s="159"/>
      <c r="D35" s="159"/>
      <c r="E35" s="159"/>
      <c r="F35" s="159"/>
      <c r="G35" s="5">
        <v>29</v>
      </c>
      <c r="H35" s="6">
        <v>34862719</v>
      </c>
      <c r="I35" s="6">
        <v>94970017</v>
      </c>
    </row>
    <row r="36" spans="1:9" x14ac:dyDescent="0.25">
      <c r="A36" s="157" t="s">
        <v>372</v>
      </c>
      <c r="B36" s="157"/>
      <c r="C36" s="157"/>
      <c r="D36" s="157"/>
      <c r="E36" s="157"/>
      <c r="F36" s="157"/>
      <c r="G36" s="7">
        <v>30</v>
      </c>
      <c r="H36" s="8">
        <f>SUM(H37:H46)</f>
        <v>178881431</v>
      </c>
      <c r="I36" s="8">
        <f>SUM(I37:I46)</f>
        <v>161548034</v>
      </c>
    </row>
    <row r="37" spans="1:9" x14ac:dyDescent="0.25">
      <c r="A37" s="159" t="s">
        <v>145</v>
      </c>
      <c r="B37" s="159"/>
      <c r="C37" s="159"/>
      <c r="D37" s="159"/>
      <c r="E37" s="159"/>
      <c r="F37" s="159"/>
      <c r="G37" s="5">
        <v>31</v>
      </c>
      <c r="H37" s="6">
        <v>0</v>
      </c>
      <c r="I37" s="6">
        <v>0</v>
      </c>
    </row>
    <row r="38" spans="1:9" x14ac:dyDescent="0.25">
      <c r="A38" s="159" t="s">
        <v>146</v>
      </c>
      <c r="B38" s="159"/>
      <c r="C38" s="159"/>
      <c r="D38" s="159"/>
      <c r="E38" s="159"/>
      <c r="F38" s="159"/>
      <c r="G38" s="5">
        <v>32</v>
      </c>
      <c r="H38" s="6">
        <v>0</v>
      </c>
      <c r="I38" s="6">
        <v>0</v>
      </c>
    </row>
    <row r="39" spans="1:9" x14ac:dyDescent="0.25">
      <c r="A39" s="159" t="s">
        <v>147</v>
      </c>
      <c r="B39" s="159"/>
      <c r="C39" s="159"/>
      <c r="D39" s="159"/>
      <c r="E39" s="159"/>
      <c r="F39" s="159"/>
      <c r="G39" s="5">
        <v>33</v>
      </c>
      <c r="H39" s="6">
        <v>0</v>
      </c>
      <c r="I39" s="6">
        <v>0</v>
      </c>
    </row>
    <row r="40" spans="1:9" x14ac:dyDescent="0.25">
      <c r="A40" s="159" t="s">
        <v>148</v>
      </c>
      <c r="B40" s="159"/>
      <c r="C40" s="159"/>
      <c r="D40" s="159"/>
      <c r="E40" s="159"/>
      <c r="F40" s="159"/>
      <c r="G40" s="5">
        <v>34</v>
      </c>
      <c r="H40" s="6">
        <v>0</v>
      </c>
      <c r="I40" s="6">
        <v>0</v>
      </c>
    </row>
    <row r="41" spans="1:9" x14ac:dyDescent="0.25">
      <c r="A41" s="159" t="s">
        <v>149</v>
      </c>
      <c r="B41" s="159"/>
      <c r="C41" s="159"/>
      <c r="D41" s="159"/>
      <c r="E41" s="159"/>
      <c r="F41" s="159"/>
      <c r="G41" s="5">
        <v>35</v>
      </c>
      <c r="H41" s="6">
        <v>0</v>
      </c>
      <c r="I41" s="6">
        <v>0</v>
      </c>
    </row>
    <row r="42" spans="1:9" x14ac:dyDescent="0.25">
      <c r="A42" s="159" t="s">
        <v>150</v>
      </c>
      <c r="B42" s="159"/>
      <c r="C42" s="159"/>
      <c r="D42" s="159"/>
      <c r="E42" s="159"/>
      <c r="F42" s="159"/>
      <c r="G42" s="5">
        <v>36</v>
      </c>
      <c r="H42" s="6">
        <v>0</v>
      </c>
      <c r="I42" s="6">
        <v>0</v>
      </c>
    </row>
    <row r="43" spans="1:9" x14ac:dyDescent="0.25">
      <c r="A43" s="159" t="s">
        <v>151</v>
      </c>
      <c r="B43" s="159"/>
      <c r="C43" s="159"/>
      <c r="D43" s="159"/>
      <c r="E43" s="159"/>
      <c r="F43" s="159"/>
      <c r="G43" s="5">
        <v>37</v>
      </c>
      <c r="H43" s="6">
        <v>10043597</v>
      </c>
      <c r="I43" s="6">
        <v>940734</v>
      </c>
    </row>
    <row r="44" spans="1:9" x14ac:dyDescent="0.25">
      <c r="A44" s="159" t="s">
        <v>152</v>
      </c>
      <c r="B44" s="159"/>
      <c r="C44" s="159"/>
      <c r="D44" s="159"/>
      <c r="E44" s="159"/>
      <c r="F44" s="159"/>
      <c r="G44" s="5">
        <v>38</v>
      </c>
      <c r="H44" s="6">
        <v>23428959</v>
      </c>
      <c r="I44" s="6">
        <v>36350015</v>
      </c>
    </row>
    <row r="45" spans="1:9" x14ac:dyDescent="0.25">
      <c r="A45" s="159" t="s">
        <v>153</v>
      </c>
      <c r="B45" s="159"/>
      <c r="C45" s="159"/>
      <c r="D45" s="159"/>
      <c r="E45" s="159"/>
      <c r="F45" s="159"/>
      <c r="G45" s="5">
        <v>39</v>
      </c>
      <c r="H45" s="6">
        <v>127159935</v>
      </c>
      <c r="I45" s="6">
        <v>124039183</v>
      </c>
    </row>
    <row r="46" spans="1:9" x14ac:dyDescent="0.25">
      <c r="A46" s="159" t="s">
        <v>154</v>
      </c>
      <c r="B46" s="159"/>
      <c r="C46" s="159"/>
      <c r="D46" s="159"/>
      <c r="E46" s="159"/>
      <c r="F46" s="159"/>
      <c r="G46" s="5">
        <v>40</v>
      </c>
      <c r="H46" s="6">
        <v>18248940</v>
      </c>
      <c r="I46" s="6">
        <v>218102</v>
      </c>
    </row>
    <row r="47" spans="1:9" x14ac:dyDescent="0.25">
      <c r="A47" s="157" t="s">
        <v>373</v>
      </c>
      <c r="B47" s="157"/>
      <c r="C47" s="157"/>
      <c r="D47" s="157"/>
      <c r="E47" s="157"/>
      <c r="F47" s="157"/>
      <c r="G47" s="7">
        <v>41</v>
      </c>
      <c r="H47" s="8">
        <f>SUM(H48:H54)</f>
        <v>191849526</v>
      </c>
      <c r="I47" s="8">
        <f>SUM(I48:I54)</f>
        <v>130335796</v>
      </c>
    </row>
    <row r="48" spans="1:9" x14ac:dyDescent="0.25">
      <c r="A48" s="159" t="s">
        <v>155</v>
      </c>
      <c r="B48" s="159"/>
      <c r="C48" s="159"/>
      <c r="D48" s="159"/>
      <c r="E48" s="159"/>
      <c r="F48" s="159"/>
      <c r="G48" s="5">
        <v>42</v>
      </c>
      <c r="H48" s="6">
        <v>0</v>
      </c>
      <c r="I48" s="6">
        <v>0</v>
      </c>
    </row>
    <row r="49" spans="1:9" x14ac:dyDescent="0.25">
      <c r="A49" s="184" t="s">
        <v>156</v>
      </c>
      <c r="B49" s="184"/>
      <c r="C49" s="184"/>
      <c r="D49" s="184"/>
      <c r="E49" s="184"/>
      <c r="F49" s="184"/>
      <c r="G49" s="5">
        <v>43</v>
      </c>
      <c r="H49" s="6">
        <v>0</v>
      </c>
      <c r="I49" s="6">
        <v>0</v>
      </c>
    </row>
    <row r="50" spans="1:9" x14ac:dyDescent="0.25">
      <c r="A50" s="184" t="s">
        <v>157</v>
      </c>
      <c r="B50" s="184"/>
      <c r="C50" s="184"/>
      <c r="D50" s="184"/>
      <c r="E50" s="184"/>
      <c r="F50" s="184"/>
      <c r="G50" s="5">
        <v>44</v>
      </c>
      <c r="H50" s="6">
        <v>89927571</v>
      </c>
      <c r="I50" s="6">
        <v>90761224</v>
      </c>
    </row>
    <row r="51" spans="1:9" x14ac:dyDescent="0.25">
      <c r="A51" s="184" t="s">
        <v>158</v>
      </c>
      <c r="B51" s="184"/>
      <c r="C51" s="184"/>
      <c r="D51" s="184"/>
      <c r="E51" s="184"/>
      <c r="F51" s="184"/>
      <c r="G51" s="5">
        <v>45</v>
      </c>
      <c r="H51" s="6">
        <v>97556173</v>
      </c>
      <c r="I51" s="6">
        <v>38496050</v>
      </c>
    </row>
    <row r="52" spans="1:9" x14ac:dyDescent="0.25">
      <c r="A52" s="184" t="s">
        <v>159</v>
      </c>
      <c r="B52" s="184"/>
      <c r="C52" s="184"/>
      <c r="D52" s="184"/>
      <c r="E52" s="184"/>
      <c r="F52" s="184"/>
      <c r="G52" s="5">
        <v>46</v>
      </c>
      <c r="H52" s="6">
        <v>2613335</v>
      </c>
      <c r="I52" s="6">
        <v>314099</v>
      </c>
    </row>
    <row r="53" spans="1:9" x14ac:dyDescent="0.25">
      <c r="A53" s="184" t="s">
        <v>160</v>
      </c>
      <c r="B53" s="184"/>
      <c r="C53" s="184"/>
      <c r="D53" s="184"/>
      <c r="E53" s="184"/>
      <c r="F53" s="184"/>
      <c r="G53" s="5">
        <v>47</v>
      </c>
      <c r="H53" s="6">
        <v>0</v>
      </c>
      <c r="I53" s="6">
        <v>0</v>
      </c>
    </row>
    <row r="54" spans="1:9" x14ac:dyDescent="0.25">
      <c r="A54" s="184" t="s">
        <v>161</v>
      </c>
      <c r="B54" s="184"/>
      <c r="C54" s="184"/>
      <c r="D54" s="184"/>
      <c r="E54" s="184"/>
      <c r="F54" s="184"/>
      <c r="G54" s="5">
        <v>48</v>
      </c>
      <c r="H54" s="6">
        <v>1752447</v>
      </c>
      <c r="I54" s="6">
        <v>764423</v>
      </c>
    </row>
    <row r="55" spans="1:9" x14ac:dyDescent="0.25">
      <c r="A55" s="158" t="s">
        <v>162</v>
      </c>
      <c r="B55" s="158"/>
      <c r="C55" s="158"/>
      <c r="D55" s="158"/>
      <c r="E55" s="158"/>
      <c r="F55" s="158"/>
      <c r="G55" s="5">
        <v>49</v>
      </c>
      <c r="H55" s="6"/>
      <c r="I55" s="6"/>
    </row>
    <row r="56" spans="1:9" x14ac:dyDescent="0.25">
      <c r="A56" s="158" t="s">
        <v>163</v>
      </c>
      <c r="B56" s="158"/>
      <c r="C56" s="158"/>
      <c r="D56" s="158"/>
      <c r="E56" s="158"/>
      <c r="F56" s="158"/>
      <c r="G56" s="5">
        <v>50</v>
      </c>
      <c r="H56" s="6"/>
      <c r="I56" s="6"/>
    </row>
    <row r="57" spans="1:9" x14ac:dyDescent="0.25">
      <c r="A57" s="158" t="s">
        <v>164</v>
      </c>
      <c r="B57" s="158"/>
      <c r="C57" s="158"/>
      <c r="D57" s="158"/>
      <c r="E57" s="158"/>
      <c r="F57" s="158"/>
      <c r="G57" s="5">
        <v>51</v>
      </c>
      <c r="H57" s="6"/>
      <c r="I57" s="6"/>
    </row>
    <row r="58" spans="1:9" x14ac:dyDescent="0.25">
      <c r="A58" s="158" t="s">
        <v>165</v>
      </c>
      <c r="B58" s="158"/>
      <c r="C58" s="158"/>
      <c r="D58" s="158"/>
      <c r="E58" s="158"/>
      <c r="F58" s="158"/>
      <c r="G58" s="5">
        <v>52</v>
      </c>
      <c r="H58" s="6"/>
      <c r="I58" s="6"/>
    </row>
    <row r="59" spans="1:9" x14ac:dyDescent="0.25">
      <c r="A59" s="157" t="s">
        <v>374</v>
      </c>
      <c r="B59" s="157"/>
      <c r="C59" s="157"/>
      <c r="D59" s="157"/>
      <c r="E59" s="157"/>
      <c r="F59" s="157"/>
      <c r="G59" s="7">
        <v>53</v>
      </c>
      <c r="H59" s="8">
        <f>H7+H36+H55+H56</f>
        <v>7318607649</v>
      </c>
      <c r="I59" s="8">
        <f>I7+I36+I55+I56</f>
        <v>7670093518</v>
      </c>
    </row>
    <row r="60" spans="1:9" x14ac:dyDescent="0.25">
      <c r="A60" s="157" t="s">
        <v>375</v>
      </c>
      <c r="B60" s="157"/>
      <c r="C60" s="157"/>
      <c r="D60" s="157"/>
      <c r="E60" s="157"/>
      <c r="F60" s="157"/>
      <c r="G60" s="7">
        <v>54</v>
      </c>
      <c r="H60" s="8">
        <f>H13+H47+H57+H58</f>
        <v>6141951317</v>
      </c>
      <c r="I60" s="8">
        <f>I13+I47+I57+I58</f>
        <v>6148549150</v>
      </c>
    </row>
    <row r="61" spans="1:9" x14ac:dyDescent="0.25">
      <c r="A61" s="157" t="s">
        <v>376</v>
      </c>
      <c r="B61" s="157"/>
      <c r="C61" s="157"/>
      <c r="D61" s="157"/>
      <c r="E61" s="157"/>
      <c r="F61" s="157"/>
      <c r="G61" s="7">
        <v>55</v>
      </c>
      <c r="H61" s="8">
        <f>H59-H60</f>
        <v>1176656332</v>
      </c>
      <c r="I61" s="8">
        <f>I59-I60</f>
        <v>1521544368</v>
      </c>
    </row>
    <row r="62" spans="1:9" x14ac:dyDescent="0.25">
      <c r="A62" s="191" t="s">
        <v>166</v>
      </c>
      <c r="B62" s="191"/>
      <c r="C62" s="191"/>
      <c r="D62" s="191"/>
      <c r="E62" s="191"/>
      <c r="F62" s="191"/>
      <c r="G62" s="7">
        <v>56</v>
      </c>
      <c r="H62" s="8">
        <f>+IF((H59-H60)&gt;0,(H59-H60),0)</f>
        <v>1176656332</v>
      </c>
      <c r="I62" s="8">
        <f>+IF((I59-I60)&gt;0,(I59-I60),0)</f>
        <v>1521544368</v>
      </c>
    </row>
    <row r="63" spans="1:9" x14ac:dyDescent="0.25">
      <c r="A63" s="191" t="s">
        <v>167</v>
      </c>
      <c r="B63" s="191"/>
      <c r="C63" s="191"/>
      <c r="D63" s="191"/>
      <c r="E63" s="191"/>
      <c r="F63" s="191"/>
      <c r="G63" s="7">
        <v>57</v>
      </c>
      <c r="H63" s="8">
        <f>+IF((H59-H60)&lt;0,(H59-H60),0)</f>
        <v>0</v>
      </c>
      <c r="I63" s="8">
        <f>+IF((I59-I60)&lt;0,(I59-I60),0)</f>
        <v>0</v>
      </c>
    </row>
    <row r="64" spans="1:9" x14ac:dyDescent="0.25">
      <c r="A64" s="158" t="s">
        <v>168</v>
      </c>
      <c r="B64" s="158"/>
      <c r="C64" s="158"/>
      <c r="D64" s="158"/>
      <c r="E64" s="158"/>
      <c r="F64" s="158"/>
      <c r="G64" s="5">
        <v>58</v>
      </c>
      <c r="H64" s="6">
        <v>217069955</v>
      </c>
      <c r="I64" s="6">
        <v>270939598</v>
      </c>
    </row>
    <row r="65" spans="1:9" x14ac:dyDescent="0.25">
      <c r="A65" s="157" t="s">
        <v>377</v>
      </c>
      <c r="B65" s="157"/>
      <c r="C65" s="157"/>
      <c r="D65" s="157"/>
      <c r="E65" s="157"/>
      <c r="F65" s="157"/>
      <c r="G65" s="7">
        <v>59</v>
      </c>
      <c r="H65" s="8">
        <f>H61-H64</f>
        <v>959586377</v>
      </c>
      <c r="I65" s="8">
        <f>I61-I64</f>
        <v>1250604770</v>
      </c>
    </row>
    <row r="66" spans="1:9" x14ac:dyDescent="0.25">
      <c r="A66" s="191" t="s">
        <v>169</v>
      </c>
      <c r="B66" s="191"/>
      <c r="C66" s="191"/>
      <c r="D66" s="191"/>
      <c r="E66" s="191"/>
      <c r="F66" s="191"/>
      <c r="G66" s="7">
        <v>60</v>
      </c>
      <c r="H66" s="8">
        <f>+IF((H61-H64)&gt;0,(H61-H64),0)</f>
        <v>959586377</v>
      </c>
      <c r="I66" s="8">
        <f>+IF((I61-I64)&gt;0,(I61-I64),0)</f>
        <v>1250604770</v>
      </c>
    </row>
    <row r="67" spans="1:9" x14ac:dyDescent="0.25">
      <c r="A67" s="191" t="s">
        <v>170</v>
      </c>
      <c r="B67" s="191"/>
      <c r="C67" s="191"/>
      <c r="D67" s="191"/>
      <c r="E67" s="191"/>
      <c r="F67" s="191"/>
      <c r="G67" s="7">
        <v>61</v>
      </c>
      <c r="H67" s="8">
        <f>+IF((H61-H64)&lt;0,(H61-H64),0)</f>
        <v>0</v>
      </c>
      <c r="I67" s="8">
        <f>+IF((I61-I64)&lt;0,(I61-I64),0)</f>
        <v>0</v>
      </c>
    </row>
    <row r="68" spans="1:9" x14ac:dyDescent="0.25">
      <c r="A68" s="165" t="s">
        <v>171</v>
      </c>
      <c r="B68" s="165"/>
      <c r="C68" s="165"/>
      <c r="D68" s="165"/>
      <c r="E68" s="165"/>
      <c r="F68" s="165"/>
      <c r="G68" s="181"/>
      <c r="H68" s="181"/>
      <c r="I68" s="181"/>
    </row>
    <row r="69" spans="1:9" x14ac:dyDescent="0.25">
      <c r="A69" s="157" t="s">
        <v>378</v>
      </c>
      <c r="B69" s="157"/>
      <c r="C69" s="157"/>
      <c r="D69" s="157"/>
      <c r="E69" s="157"/>
      <c r="F69" s="157"/>
      <c r="G69" s="7">
        <v>62</v>
      </c>
      <c r="H69" s="8">
        <f>H70-H71</f>
        <v>0</v>
      </c>
      <c r="I69" s="8">
        <f>I70-I71</f>
        <v>0</v>
      </c>
    </row>
    <row r="70" spans="1:9" x14ac:dyDescent="0.25">
      <c r="A70" s="184" t="s">
        <v>172</v>
      </c>
      <c r="B70" s="184"/>
      <c r="C70" s="184"/>
      <c r="D70" s="184"/>
      <c r="E70" s="184"/>
      <c r="F70" s="184"/>
      <c r="G70" s="5">
        <v>63</v>
      </c>
      <c r="H70" s="6"/>
      <c r="I70" s="6"/>
    </row>
    <row r="71" spans="1:9" x14ac:dyDescent="0.25">
      <c r="A71" s="184" t="s">
        <v>173</v>
      </c>
      <c r="B71" s="184"/>
      <c r="C71" s="184"/>
      <c r="D71" s="184"/>
      <c r="E71" s="184"/>
      <c r="F71" s="184"/>
      <c r="G71" s="5">
        <v>64</v>
      </c>
      <c r="H71" s="6"/>
      <c r="I71" s="6"/>
    </row>
    <row r="72" spans="1:9" x14ac:dyDescent="0.25">
      <c r="A72" s="158" t="s">
        <v>174</v>
      </c>
      <c r="B72" s="158"/>
      <c r="C72" s="158"/>
      <c r="D72" s="158"/>
      <c r="E72" s="158"/>
      <c r="F72" s="158"/>
      <c r="G72" s="5">
        <v>65</v>
      </c>
      <c r="H72" s="6"/>
      <c r="I72" s="6"/>
    </row>
    <row r="73" spans="1:9" x14ac:dyDescent="0.25">
      <c r="A73" s="191" t="s">
        <v>175</v>
      </c>
      <c r="B73" s="191"/>
      <c r="C73" s="191"/>
      <c r="D73" s="191"/>
      <c r="E73" s="191"/>
      <c r="F73" s="191"/>
      <c r="G73" s="7">
        <v>66</v>
      </c>
      <c r="H73" s="12"/>
      <c r="I73" s="12"/>
    </row>
    <row r="74" spans="1:9" x14ac:dyDescent="0.25">
      <c r="A74" s="191" t="s">
        <v>176</v>
      </c>
      <c r="B74" s="191"/>
      <c r="C74" s="191"/>
      <c r="D74" s="191"/>
      <c r="E74" s="191"/>
      <c r="F74" s="191"/>
      <c r="G74" s="7">
        <v>67</v>
      </c>
      <c r="H74" s="12"/>
      <c r="I74" s="12"/>
    </row>
    <row r="75" spans="1:9" x14ac:dyDescent="0.25">
      <c r="A75" s="165" t="s">
        <v>177</v>
      </c>
      <c r="B75" s="165"/>
      <c r="C75" s="165"/>
      <c r="D75" s="165"/>
      <c r="E75" s="165"/>
      <c r="F75" s="165"/>
      <c r="G75" s="181"/>
      <c r="H75" s="181"/>
      <c r="I75" s="181"/>
    </row>
    <row r="76" spans="1:9" x14ac:dyDescent="0.25">
      <c r="A76" s="157" t="s">
        <v>379</v>
      </c>
      <c r="B76" s="157"/>
      <c r="C76" s="157"/>
      <c r="D76" s="157"/>
      <c r="E76" s="157"/>
      <c r="F76" s="157"/>
      <c r="G76" s="7">
        <v>68</v>
      </c>
      <c r="H76" s="12"/>
      <c r="I76" s="12"/>
    </row>
    <row r="77" spans="1:9" x14ac:dyDescent="0.25">
      <c r="A77" s="192" t="s">
        <v>178</v>
      </c>
      <c r="B77" s="192"/>
      <c r="C77" s="192"/>
      <c r="D77" s="192"/>
      <c r="E77" s="192"/>
      <c r="F77" s="192"/>
      <c r="G77" s="13">
        <v>69</v>
      </c>
      <c r="H77" s="14"/>
      <c r="I77" s="14"/>
    </row>
    <row r="78" spans="1:9" x14ac:dyDescent="0.25">
      <c r="A78" s="192" t="s">
        <v>179</v>
      </c>
      <c r="B78" s="192"/>
      <c r="C78" s="192"/>
      <c r="D78" s="192"/>
      <c r="E78" s="192"/>
      <c r="F78" s="192"/>
      <c r="G78" s="13">
        <v>70</v>
      </c>
      <c r="H78" s="14"/>
      <c r="I78" s="14"/>
    </row>
    <row r="79" spans="1:9" x14ac:dyDescent="0.25">
      <c r="A79" s="157" t="s">
        <v>381</v>
      </c>
      <c r="B79" s="157"/>
      <c r="C79" s="157"/>
      <c r="D79" s="157"/>
      <c r="E79" s="157"/>
      <c r="F79" s="157"/>
      <c r="G79" s="7">
        <v>71</v>
      </c>
      <c r="H79" s="12"/>
      <c r="I79" s="12"/>
    </row>
    <row r="80" spans="1:9" x14ac:dyDescent="0.25">
      <c r="A80" s="157" t="s">
        <v>380</v>
      </c>
      <c r="B80" s="157"/>
      <c r="C80" s="157"/>
      <c r="D80" s="157"/>
      <c r="E80" s="157"/>
      <c r="F80" s="157"/>
      <c r="G80" s="7">
        <v>72</v>
      </c>
      <c r="H80" s="12"/>
      <c r="I80" s="12"/>
    </row>
    <row r="81" spans="1:9" x14ac:dyDescent="0.25">
      <c r="A81" s="191" t="s">
        <v>180</v>
      </c>
      <c r="B81" s="191"/>
      <c r="C81" s="191"/>
      <c r="D81" s="191"/>
      <c r="E81" s="191"/>
      <c r="F81" s="191"/>
      <c r="G81" s="7">
        <v>73</v>
      </c>
      <c r="H81" s="12"/>
      <c r="I81" s="12"/>
    </row>
    <row r="82" spans="1:9" x14ac:dyDescent="0.25">
      <c r="A82" s="191" t="s">
        <v>181</v>
      </c>
      <c r="B82" s="191"/>
      <c r="C82" s="191"/>
      <c r="D82" s="191"/>
      <c r="E82" s="191"/>
      <c r="F82" s="191"/>
      <c r="G82" s="7">
        <v>74</v>
      </c>
      <c r="H82" s="12"/>
      <c r="I82" s="12"/>
    </row>
    <row r="83" spans="1:9" x14ac:dyDescent="0.25">
      <c r="A83" s="165" t="s">
        <v>182</v>
      </c>
      <c r="B83" s="165"/>
      <c r="C83" s="165"/>
      <c r="D83" s="165"/>
      <c r="E83" s="165"/>
      <c r="F83" s="165"/>
      <c r="G83" s="181"/>
      <c r="H83" s="181"/>
      <c r="I83" s="181"/>
    </row>
    <row r="84" spans="1:9" x14ac:dyDescent="0.25">
      <c r="A84" s="182" t="s">
        <v>382</v>
      </c>
      <c r="B84" s="182"/>
      <c r="C84" s="182"/>
      <c r="D84" s="182"/>
      <c r="E84" s="182"/>
      <c r="F84" s="182"/>
      <c r="G84" s="7">
        <v>75</v>
      </c>
      <c r="H84" s="15">
        <f>H85+H86</f>
        <v>959586377</v>
      </c>
      <c r="I84" s="15">
        <f>I85+I86</f>
        <v>1250604770</v>
      </c>
    </row>
    <row r="85" spans="1:9" x14ac:dyDescent="0.25">
      <c r="A85" s="183" t="s">
        <v>183</v>
      </c>
      <c r="B85" s="183"/>
      <c r="C85" s="183"/>
      <c r="D85" s="183"/>
      <c r="E85" s="183"/>
      <c r="F85" s="183"/>
      <c r="G85" s="5">
        <v>76</v>
      </c>
      <c r="H85" s="16">
        <v>961408879</v>
      </c>
      <c r="I85" s="16">
        <v>1245816192</v>
      </c>
    </row>
    <row r="86" spans="1:9" x14ac:dyDescent="0.25">
      <c r="A86" s="183" t="s">
        <v>184</v>
      </c>
      <c r="B86" s="183"/>
      <c r="C86" s="183"/>
      <c r="D86" s="183"/>
      <c r="E86" s="183"/>
      <c r="F86" s="183"/>
      <c r="G86" s="5">
        <v>77</v>
      </c>
      <c r="H86" s="16">
        <v>-1822502</v>
      </c>
      <c r="I86" s="16">
        <v>4788578</v>
      </c>
    </row>
    <row r="87" spans="1:9" x14ac:dyDescent="0.25">
      <c r="A87" s="188" t="s">
        <v>185</v>
      </c>
      <c r="B87" s="188"/>
      <c r="C87" s="188"/>
      <c r="D87" s="188"/>
      <c r="E87" s="188"/>
      <c r="F87" s="188"/>
      <c r="G87" s="189"/>
      <c r="H87" s="189"/>
      <c r="I87" s="189"/>
    </row>
    <row r="88" spans="1:9" x14ac:dyDescent="0.25">
      <c r="A88" s="190" t="s">
        <v>186</v>
      </c>
      <c r="B88" s="190"/>
      <c r="C88" s="190"/>
      <c r="D88" s="190"/>
      <c r="E88" s="190"/>
      <c r="F88" s="190"/>
      <c r="G88" s="5">
        <v>78</v>
      </c>
      <c r="H88" s="16">
        <v>1213280289</v>
      </c>
      <c r="I88" s="16">
        <v>1279348269</v>
      </c>
    </row>
    <row r="89" spans="1:9" x14ac:dyDescent="0.25">
      <c r="A89" s="185" t="s">
        <v>187</v>
      </c>
      <c r="B89" s="185"/>
      <c r="C89" s="185"/>
      <c r="D89" s="185"/>
      <c r="E89" s="185"/>
      <c r="F89" s="185"/>
      <c r="G89" s="7">
        <v>79</v>
      </c>
      <c r="H89" s="15">
        <f>H90+H97</f>
        <v>-734258</v>
      </c>
      <c r="I89" s="15">
        <f>I90+I97</f>
        <v>-8224873</v>
      </c>
    </row>
    <row r="90" spans="1:9" x14ac:dyDescent="0.25">
      <c r="A90" s="187" t="s">
        <v>188</v>
      </c>
      <c r="B90" s="187"/>
      <c r="C90" s="187"/>
      <c r="D90" s="187"/>
      <c r="E90" s="187"/>
      <c r="F90" s="187"/>
      <c r="G90" s="7">
        <v>80</v>
      </c>
      <c r="H90" s="15">
        <f>SUM(H91:H95)</f>
        <v>-27759880</v>
      </c>
      <c r="I90" s="15">
        <f>SUM(I91:I95)</f>
        <v>2980770</v>
      </c>
    </row>
    <row r="91" spans="1:9" x14ac:dyDescent="0.25">
      <c r="A91" s="184" t="s">
        <v>189</v>
      </c>
      <c r="B91" s="184"/>
      <c r="C91" s="184"/>
      <c r="D91" s="184"/>
      <c r="E91" s="184"/>
      <c r="F91" s="184"/>
      <c r="G91" s="7">
        <v>81</v>
      </c>
      <c r="H91" s="16">
        <v>0</v>
      </c>
      <c r="I91" s="16">
        <v>0</v>
      </c>
    </row>
    <row r="92" spans="1:9" x14ac:dyDescent="0.25">
      <c r="A92" s="184" t="s">
        <v>190</v>
      </c>
      <c r="B92" s="184"/>
      <c r="C92" s="184"/>
      <c r="D92" s="184"/>
      <c r="E92" s="184"/>
      <c r="F92" s="184"/>
      <c r="G92" s="7">
        <v>82</v>
      </c>
      <c r="H92" s="16">
        <v>-27759880</v>
      </c>
      <c r="I92" s="16">
        <v>2980770</v>
      </c>
    </row>
    <row r="93" spans="1:9" x14ac:dyDescent="0.25">
      <c r="A93" s="184" t="s">
        <v>191</v>
      </c>
      <c r="B93" s="184"/>
      <c r="C93" s="184"/>
      <c r="D93" s="184"/>
      <c r="E93" s="184"/>
      <c r="F93" s="184"/>
      <c r="G93" s="7">
        <v>83</v>
      </c>
      <c r="H93" s="16">
        <v>0</v>
      </c>
      <c r="I93" s="16">
        <v>0</v>
      </c>
    </row>
    <row r="94" spans="1:9" x14ac:dyDescent="0.25">
      <c r="A94" s="184" t="s">
        <v>192</v>
      </c>
      <c r="B94" s="184"/>
      <c r="C94" s="184"/>
      <c r="D94" s="184"/>
      <c r="E94" s="184"/>
      <c r="F94" s="184"/>
      <c r="G94" s="7">
        <v>84</v>
      </c>
      <c r="H94" s="16">
        <v>0</v>
      </c>
      <c r="I94" s="16">
        <v>0</v>
      </c>
    </row>
    <row r="95" spans="1:9" x14ac:dyDescent="0.25">
      <c r="A95" s="184" t="s">
        <v>193</v>
      </c>
      <c r="B95" s="184"/>
      <c r="C95" s="184"/>
      <c r="D95" s="184"/>
      <c r="E95" s="184"/>
      <c r="F95" s="184"/>
      <c r="G95" s="7">
        <v>85</v>
      </c>
      <c r="H95" s="16">
        <v>0</v>
      </c>
      <c r="I95" s="16">
        <v>0</v>
      </c>
    </row>
    <row r="96" spans="1:9" x14ac:dyDescent="0.25">
      <c r="A96" s="184" t="s">
        <v>194</v>
      </c>
      <c r="B96" s="184"/>
      <c r="C96" s="184"/>
      <c r="D96" s="184"/>
      <c r="E96" s="184"/>
      <c r="F96" s="184"/>
      <c r="G96" s="7">
        <v>86</v>
      </c>
      <c r="H96" s="16">
        <v>0</v>
      </c>
      <c r="I96" s="16">
        <v>0</v>
      </c>
    </row>
    <row r="97" spans="1:9" x14ac:dyDescent="0.25">
      <c r="A97" s="187" t="s">
        <v>195</v>
      </c>
      <c r="B97" s="187"/>
      <c r="C97" s="187"/>
      <c r="D97" s="187"/>
      <c r="E97" s="187"/>
      <c r="F97" s="187"/>
      <c r="G97" s="7">
        <v>87</v>
      </c>
      <c r="H97" s="15">
        <f>SUM(H98:H105)</f>
        <v>27025622</v>
      </c>
      <c r="I97" s="15">
        <f>SUM(I98:I105)</f>
        <v>-11205643</v>
      </c>
    </row>
    <row r="98" spans="1:9" x14ac:dyDescent="0.25">
      <c r="A98" s="184" t="s">
        <v>196</v>
      </c>
      <c r="B98" s="184"/>
      <c r="C98" s="184"/>
      <c r="D98" s="184"/>
      <c r="E98" s="184"/>
      <c r="F98" s="184"/>
      <c r="G98" s="5">
        <v>88</v>
      </c>
      <c r="H98" s="16">
        <v>0</v>
      </c>
      <c r="I98" s="16">
        <v>0</v>
      </c>
    </row>
    <row r="99" spans="1:9" x14ac:dyDescent="0.25">
      <c r="A99" s="184" t="s">
        <v>197</v>
      </c>
      <c r="B99" s="184"/>
      <c r="C99" s="184"/>
      <c r="D99" s="184"/>
      <c r="E99" s="184"/>
      <c r="F99" s="184"/>
      <c r="G99" s="5">
        <v>89</v>
      </c>
      <c r="H99" s="16">
        <v>0</v>
      </c>
      <c r="I99" s="16">
        <v>0</v>
      </c>
    </row>
    <row r="100" spans="1:9" x14ac:dyDescent="0.25">
      <c r="A100" s="184" t="s">
        <v>383</v>
      </c>
      <c r="B100" s="184"/>
      <c r="C100" s="184"/>
      <c r="D100" s="184"/>
      <c r="E100" s="184"/>
      <c r="F100" s="184"/>
      <c r="G100" s="5">
        <v>90</v>
      </c>
      <c r="H100" s="16">
        <v>0</v>
      </c>
      <c r="I100" s="16">
        <v>0</v>
      </c>
    </row>
    <row r="101" spans="1:9" x14ac:dyDescent="0.25">
      <c r="A101" s="184" t="s">
        <v>384</v>
      </c>
      <c r="B101" s="184"/>
      <c r="C101" s="184"/>
      <c r="D101" s="184"/>
      <c r="E101" s="184"/>
      <c r="F101" s="184"/>
      <c r="G101" s="5">
        <v>91</v>
      </c>
      <c r="H101" s="16">
        <v>0</v>
      </c>
      <c r="I101" s="16">
        <v>0</v>
      </c>
    </row>
    <row r="102" spans="1:9" x14ac:dyDescent="0.25">
      <c r="A102" s="184" t="s">
        <v>385</v>
      </c>
      <c r="B102" s="184"/>
      <c r="C102" s="184"/>
      <c r="D102" s="184"/>
      <c r="E102" s="184"/>
      <c r="F102" s="184"/>
      <c r="G102" s="5">
        <v>92</v>
      </c>
      <c r="H102" s="16">
        <v>27025622</v>
      </c>
      <c r="I102" s="16">
        <v>-11205643</v>
      </c>
    </row>
    <row r="103" spans="1:9" x14ac:dyDescent="0.25">
      <c r="A103" s="184" t="s">
        <v>198</v>
      </c>
      <c r="B103" s="184"/>
      <c r="C103" s="184"/>
      <c r="D103" s="184"/>
      <c r="E103" s="184"/>
      <c r="F103" s="184"/>
      <c r="G103" s="5">
        <v>93</v>
      </c>
      <c r="H103" s="16">
        <v>0</v>
      </c>
      <c r="I103" s="16">
        <v>0</v>
      </c>
    </row>
    <row r="104" spans="1:9" x14ac:dyDescent="0.25">
      <c r="A104" s="184" t="s">
        <v>199</v>
      </c>
      <c r="B104" s="184"/>
      <c r="C104" s="184"/>
      <c r="D104" s="184"/>
      <c r="E104" s="184"/>
      <c r="F104" s="184"/>
      <c r="G104" s="5">
        <v>94</v>
      </c>
      <c r="H104" s="16">
        <v>0</v>
      </c>
      <c r="I104" s="16">
        <v>0</v>
      </c>
    </row>
    <row r="105" spans="1:9" x14ac:dyDescent="0.25">
      <c r="A105" s="184" t="s">
        <v>200</v>
      </c>
      <c r="B105" s="184"/>
      <c r="C105" s="184"/>
      <c r="D105" s="184"/>
      <c r="E105" s="184"/>
      <c r="F105" s="184"/>
      <c r="G105" s="5">
        <v>95</v>
      </c>
      <c r="H105" s="16">
        <v>0</v>
      </c>
      <c r="I105" s="16">
        <v>0</v>
      </c>
    </row>
    <row r="106" spans="1:9" x14ac:dyDescent="0.25">
      <c r="A106" s="184" t="s">
        <v>201</v>
      </c>
      <c r="B106" s="184"/>
      <c r="C106" s="184"/>
      <c r="D106" s="184"/>
      <c r="E106" s="184"/>
      <c r="F106" s="184"/>
      <c r="G106" s="5">
        <v>96</v>
      </c>
      <c r="H106" s="16">
        <v>0</v>
      </c>
      <c r="I106" s="16">
        <v>0</v>
      </c>
    </row>
    <row r="107" spans="1:9" x14ac:dyDescent="0.25">
      <c r="A107" s="185" t="s">
        <v>202</v>
      </c>
      <c r="B107" s="185"/>
      <c r="C107" s="185"/>
      <c r="D107" s="185"/>
      <c r="E107" s="185"/>
      <c r="F107" s="185"/>
      <c r="G107" s="7">
        <v>97</v>
      </c>
      <c r="H107" s="15">
        <f>H90+H97-H106-H96</f>
        <v>-734258</v>
      </c>
      <c r="I107" s="15">
        <f>I90+I97-I106-I96</f>
        <v>-8224873</v>
      </c>
    </row>
    <row r="108" spans="1:9" x14ac:dyDescent="0.25">
      <c r="A108" s="186" t="s">
        <v>203</v>
      </c>
      <c r="B108" s="186"/>
      <c r="C108" s="186"/>
      <c r="D108" s="186"/>
      <c r="E108" s="186"/>
      <c r="F108" s="186"/>
      <c r="G108" s="7">
        <v>98</v>
      </c>
      <c r="H108" s="15">
        <f>H88+H107</f>
        <v>1212546031</v>
      </c>
      <c r="I108" s="15">
        <f>I88+I107</f>
        <v>1271123396</v>
      </c>
    </row>
    <row r="109" spans="1:9" x14ac:dyDescent="0.25">
      <c r="A109" s="165" t="s">
        <v>204</v>
      </c>
      <c r="B109" s="165"/>
      <c r="C109" s="165"/>
      <c r="D109" s="165"/>
      <c r="E109" s="165"/>
      <c r="F109" s="165"/>
      <c r="G109" s="181"/>
      <c r="H109" s="181"/>
      <c r="I109" s="181"/>
    </row>
    <row r="110" spans="1:9" x14ac:dyDescent="0.25">
      <c r="A110" s="182" t="s">
        <v>386</v>
      </c>
      <c r="B110" s="182"/>
      <c r="C110" s="182"/>
      <c r="D110" s="182"/>
      <c r="E110" s="182"/>
      <c r="F110" s="182"/>
      <c r="G110" s="7">
        <v>99</v>
      </c>
      <c r="H110" s="15">
        <f>H111+H112</f>
        <v>958852119</v>
      </c>
      <c r="I110" s="15">
        <f>I111+I112</f>
        <v>1242379897</v>
      </c>
    </row>
    <row r="111" spans="1:9" x14ac:dyDescent="0.25">
      <c r="A111" s="183" t="s">
        <v>205</v>
      </c>
      <c r="B111" s="183"/>
      <c r="C111" s="183"/>
      <c r="D111" s="183"/>
      <c r="E111" s="183"/>
      <c r="F111" s="183"/>
      <c r="G111" s="5">
        <v>100</v>
      </c>
      <c r="H111" s="16">
        <v>960674621</v>
      </c>
      <c r="I111" s="16">
        <v>1237591319</v>
      </c>
    </row>
    <row r="112" spans="1:9" x14ac:dyDescent="0.25">
      <c r="A112" s="183" t="s">
        <v>206</v>
      </c>
      <c r="B112" s="183"/>
      <c r="C112" s="183"/>
      <c r="D112" s="183"/>
      <c r="E112" s="183"/>
      <c r="F112" s="183"/>
      <c r="G112" s="5">
        <v>101</v>
      </c>
      <c r="H112" s="16">
        <v>-1822502</v>
      </c>
      <c r="I112" s="16">
        <v>4788578</v>
      </c>
    </row>
  </sheetData>
  <mergeCells count="112">
    <mergeCell ref="A109:I109"/>
    <mergeCell ref="A110:F110"/>
    <mergeCell ref="A111:F111"/>
    <mergeCell ref="A112:F112"/>
    <mergeCell ref="A103:F103"/>
    <mergeCell ref="A104:F104"/>
    <mergeCell ref="A105:F105"/>
    <mergeCell ref="A106:F106"/>
    <mergeCell ref="A107:F107"/>
    <mergeCell ref="A108:F108"/>
    <mergeCell ref="A97:F97"/>
    <mergeCell ref="A98:F98"/>
    <mergeCell ref="A99:F99"/>
    <mergeCell ref="A100:F100"/>
    <mergeCell ref="A101:F101"/>
    <mergeCell ref="A102:F102"/>
    <mergeCell ref="A91:F91"/>
    <mergeCell ref="A92:F92"/>
    <mergeCell ref="A93:F93"/>
    <mergeCell ref="A94:F94"/>
    <mergeCell ref="A95:F95"/>
    <mergeCell ref="A96:F96"/>
    <mergeCell ref="A85:F85"/>
    <mergeCell ref="A86:F86"/>
    <mergeCell ref="A87:I87"/>
    <mergeCell ref="A88:F88"/>
    <mergeCell ref="A89:F89"/>
    <mergeCell ref="A90:F90"/>
    <mergeCell ref="A79:F79"/>
    <mergeCell ref="A80:F80"/>
    <mergeCell ref="A81:F81"/>
    <mergeCell ref="A82:F82"/>
    <mergeCell ref="A83:I83"/>
    <mergeCell ref="A84:F84"/>
    <mergeCell ref="A73:F73"/>
    <mergeCell ref="A74:F74"/>
    <mergeCell ref="A75:I75"/>
    <mergeCell ref="A76:F76"/>
    <mergeCell ref="A77:F77"/>
    <mergeCell ref="A78:F78"/>
    <mergeCell ref="A67:F67"/>
    <mergeCell ref="A68:I68"/>
    <mergeCell ref="A69:F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3:F13"/>
    <mergeCell ref="A14:F14"/>
    <mergeCell ref="A15:F15"/>
    <mergeCell ref="A16:F16"/>
    <mergeCell ref="A17:F17"/>
    <mergeCell ref="A18:F18"/>
    <mergeCell ref="A7:F7"/>
    <mergeCell ref="A8:F8"/>
    <mergeCell ref="A9:F9"/>
    <mergeCell ref="A10:F10"/>
    <mergeCell ref="A11:F11"/>
    <mergeCell ref="A12:F12"/>
    <mergeCell ref="A1:I1"/>
    <mergeCell ref="A2:I2"/>
    <mergeCell ref="A3:I3"/>
    <mergeCell ref="A4:I4"/>
    <mergeCell ref="A5:F5"/>
    <mergeCell ref="A6:F6"/>
  </mergeCells>
  <dataValidations count="2">
    <dataValidation type="whole" operator="notEqual" allowBlank="1" showInputMessage="1" showErrorMessage="1" errorTitle="Incorrect entry" error="You can enter only whole numbers" sqref="H14:I14 H53:I53 H25:I34 H64:I65 H110:I112 H72:I72 H69:I69 H76:I76 H79:I80 H84:I86 H61:I61 H88:I108">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formula1>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27" workbookViewId="0">
      <selection activeCell="I59" sqref="I59"/>
    </sheetView>
  </sheetViews>
  <sheetFormatPr defaultRowHeight="15" x14ac:dyDescent="0.25"/>
  <sheetData>
    <row r="1" spans="1:9" x14ac:dyDescent="0.25">
      <c r="A1" s="194" t="s">
        <v>207</v>
      </c>
      <c r="B1" s="205"/>
      <c r="C1" s="205"/>
      <c r="D1" s="205"/>
      <c r="E1" s="205"/>
      <c r="F1" s="205"/>
      <c r="G1" s="205"/>
      <c r="H1" s="205"/>
      <c r="I1" s="205"/>
    </row>
    <row r="2" spans="1:9" x14ac:dyDescent="0.25">
      <c r="A2" s="195" t="s">
        <v>208</v>
      </c>
      <c r="B2" s="171"/>
      <c r="C2" s="171"/>
      <c r="D2" s="171"/>
      <c r="E2" s="171"/>
      <c r="F2" s="171"/>
      <c r="G2" s="171"/>
      <c r="H2" s="171"/>
      <c r="I2" s="171"/>
    </row>
    <row r="3" spans="1:9" x14ac:dyDescent="0.25">
      <c r="A3" s="206" t="s">
        <v>1</v>
      </c>
      <c r="B3" s="207"/>
      <c r="C3" s="207"/>
      <c r="D3" s="207"/>
      <c r="E3" s="207"/>
      <c r="F3" s="207"/>
      <c r="G3" s="207"/>
      <c r="H3" s="207"/>
      <c r="I3" s="207"/>
    </row>
    <row r="4" spans="1:9" x14ac:dyDescent="0.25">
      <c r="A4" s="208" t="s">
        <v>209</v>
      </c>
      <c r="B4" s="175"/>
      <c r="C4" s="175"/>
      <c r="D4" s="175"/>
      <c r="E4" s="175"/>
      <c r="F4" s="175"/>
      <c r="G4" s="175"/>
      <c r="H4" s="175"/>
      <c r="I4" s="176"/>
    </row>
    <row r="5" spans="1:9" ht="56.25" x14ac:dyDescent="0.25">
      <c r="A5" s="199" t="s">
        <v>2</v>
      </c>
      <c r="B5" s="178"/>
      <c r="C5" s="178"/>
      <c r="D5" s="178"/>
      <c r="E5" s="178"/>
      <c r="F5" s="178"/>
      <c r="G5" s="17" t="s">
        <v>210</v>
      </c>
      <c r="H5" s="11" t="s">
        <v>116</v>
      </c>
      <c r="I5" s="11" t="s">
        <v>117</v>
      </c>
    </row>
    <row r="6" spans="1:9" x14ac:dyDescent="0.25">
      <c r="A6" s="204">
        <v>1</v>
      </c>
      <c r="B6" s="178"/>
      <c r="C6" s="178"/>
      <c r="D6" s="178"/>
      <c r="E6" s="178"/>
      <c r="F6" s="178"/>
      <c r="G6" s="11">
        <v>2</v>
      </c>
      <c r="H6" s="11" t="s">
        <v>211</v>
      </c>
      <c r="I6" s="11" t="s">
        <v>212</v>
      </c>
    </row>
    <row r="7" spans="1:9" x14ac:dyDescent="0.25">
      <c r="A7" s="202" t="s">
        <v>213</v>
      </c>
      <c r="B7" s="202"/>
      <c r="C7" s="202"/>
      <c r="D7" s="202"/>
      <c r="E7" s="202"/>
      <c r="F7" s="202"/>
      <c r="G7" s="202"/>
      <c r="H7" s="202"/>
      <c r="I7" s="202"/>
    </row>
    <row r="8" spans="1:9" x14ac:dyDescent="0.25">
      <c r="A8" s="184" t="s">
        <v>214</v>
      </c>
      <c r="B8" s="184"/>
      <c r="C8" s="184"/>
      <c r="D8" s="184"/>
      <c r="E8" s="184"/>
      <c r="F8" s="184"/>
      <c r="G8" s="13">
        <v>1</v>
      </c>
      <c r="H8" s="18"/>
      <c r="I8" s="18"/>
    </row>
    <row r="9" spans="1:9" ht="21" customHeight="1" x14ac:dyDescent="0.25">
      <c r="A9" s="191" t="s">
        <v>215</v>
      </c>
      <c r="B9" s="191"/>
      <c r="C9" s="191"/>
      <c r="D9" s="191"/>
      <c r="E9" s="191"/>
      <c r="F9" s="191"/>
      <c r="G9" s="7">
        <v>2</v>
      </c>
      <c r="H9" s="19">
        <f>H10+H11+H12+H13+H14+H15+H16+H17</f>
        <v>0</v>
      </c>
      <c r="I9" s="19">
        <f>I10+I11+I12+I13+I14+I15+I16+I17</f>
        <v>0</v>
      </c>
    </row>
    <row r="10" spans="1:9" x14ac:dyDescent="0.25">
      <c r="A10" s="203" t="s">
        <v>216</v>
      </c>
      <c r="B10" s="203"/>
      <c r="C10" s="203"/>
      <c r="D10" s="203"/>
      <c r="E10" s="203"/>
      <c r="F10" s="203"/>
      <c r="G10" s="13">
        <v>3</v>
      </c>
      <c r="H10" s="18"/>
      <c r="I10" s="18"/>
    </row>
    <row r="11" spans="1:9" ht="23.25" customHeight="1" x14ac:dyDescent="0.25">
      <c r="A11" s="203" t="s">
        <v>217</v>
      </c>
      <c r="B11" s="203"/>
      <c r="C11" s="203"/>
      <c r="D11" s="203"/>
      <c r="E11" s="203"/>
      <c r="F11" s="203"/>
      <c r="G11" s="13">
        <v>4</v>
      </c>
      <c r="H11" s="18"/>
      <c r="I11" s="18"/>
    </row>
    <row r="12" spans="1:9" ht="22.5" customHeight="1" x14ac:dyDescent="0.25">
      <c r="A12" s="203" t="s">
        <v>218</v>
      </c>
      <c r="B12" s="203"/>
      <c r="C12" s="203"/>
      <c r="D12" s="203"/>
      <c r="E12" s="203"/>
      <c r="F12" s="203"/>
      <c r="G12" s="13">
        <v>5</v>
      </c>
      <c r="H12" s="18"/>
      <c r="I12" s="18"/>
    </row>
    <row r="13" spans="1:9" x14ac:dyDescent="0.25">
      <c r="A13" s="203" t="s">
        <v>219</v>
      </c>
      <c r="B13" s="203"/>
      <c r="C13" s="203"/>
      <c r="D13" s="203"/>
      <c r="E13" s="203"/>
      <c r="F13" s="203"/>
      <c r="G13" s="13">
        <v>6</v>
      </c>
      <c r="H13" s="18"/>
      <c r="I13" s="18"/>
    </row>
    <row r="14" spans="1:9" x14ac:dyDescent="0.25">
      <c r="A14" s="203" t="s">
        <v>220</v>
      </c>
      <c r="B14" s="203"/>
      <c r="C14" s="203"/>
      <c r="D14" s="203"/>
      <c r="E14" s="203"/>
      <c r="F14" s="203"/>
      <c r="G14" s="13">
        <v>7</v>
      </c>
      <c r="H14" s="18"/>
      <c r="I14" s="18"/>
    </row>
    <row r="15" spans="1:9" x14ac:dyDescent="0.25">
      <c r="A15" s="203" t="s">
        <v>221</v>
      </c>
      <c r="B15" s="203"/>
      <c r="C15" s="203"/>
      <c r="D15" s="203"/>
      <c r="E15" s="203"/>
      <c r="F15" s="203"/>
      <c r="G15" s="13">
        <v>8</v>
      </c>
      <c r="H15" s="18"/>
      <c r="I15" s="18"/>
    </row>
    <row r="16" spans="1:9" x14ac:dyDescent="0.25">
      <c r="A16" s="203" t="s">
        <v>222</v>
      </c>
      <c r="B16" s="203"/>
      <c r="C16" s="203"/>
      <c r="D16" s="203"/>
      <c r="E16" s="203"/>
      <c r="F16" s="203"/>
      <c r="G16" s="13">
        <v>9</v>
      </c>
      <c r="H16" s="18"/>
      <c r="I16" s="18"/>
    </row>
    <row r="17" spans="1:9" ht="24" customHeight="1" x14ac:dyDescent="0.25">
      <c r="A17" s="203" t="s">
        <v>223</v>
      </c>
      <c r="B17" s="203"/>
      <c r="C17" s="203"/>
      <c r="D17" s="203"/>
      <c r="E17" s="203"/>
      <c r="F17" s="203"/>
      <c r="G17" s="13">
        <v>10</v>
      </c>
      <c r="H17" s="18"/>
      <c r="I17" s="18"/>
    </row>
    <row r="18" spans="1:9" ht="24.75" customHeight="1" x14ac:dyDescent="0.25">
      <c r="A18" s="185" t="s">
        <v>224</v>
      </c>
      <c r="B18" s="185"/>
      <c r="C18" s="185"/>
      <c r="D18" s="185"/>
      <c r="E18" s="185"/>
      <c r="F18" s="185"/>
      <c r="G18" s="7">
        <v>11</v>
      </c>
      <c r="H18" s="19">
        <f>H8+H9</f>
        <v>0</v>
      </c>
      <c r="I18" s="19">
        <f>I8+I9</f>
        <v>0</v>
      </c>
    </row>
    <row r="19" spans="1:9" x14ac:dyDescent="0.25">
      <c r="A19" s="191" t="s">
        <v>225</v>
      </c>
      <c r="B19" s="191"/>
      <c r="C19" s="191"/>
      <c r="D19" s="191"/>
      <c r="E19" s="191"/>
      <c r="F19" s="191"/>
      <c r="G19" s="7">
        <v>12</v>
      </c>
      <c r="H19" s="19">
        <f>H20+H21+H22+H23</f>
        <v>0</v>
      </c>
      <c r="I19" s="19">
        <f>I20+I21+I22+I23</f>
        <v>0</v>
      </c>
    </row>
    <row r="20" spans="1:9" x14ac:dyDescent="0.25">
      <c r="A20" s="203" t="s">
        <v>226</v>
      </c>
      <c r="B20" s="203"/>
      <c r="C20" s="203"/>
      <c r="D20" s="203"/>
      <c r="E20" s="203"/>
      <c r="F20" s="203"/>
      <c r="G20" s="13">
        <v>13</v>
      </c>
      <c r="H20" s="18"/>
      <c r="I20" s="18"/>
    </row>
    <row r="21" spans="1:9" x14ac:dyDescent="0.25">
      <c r="A21" s="203" t="s">
        <v>227</v>
      </c>
      <c r="B21" s="203"/>
      <c r="C21" s="203"/>
      <c r="D21" s="203"/>
      <c r="E21" s="203"/>
      <c r="F21" s="203"/>
      <c r="G21" s="13">
        <v>14</v>
      </c>
      <c r="H21" s="18"/>
      <c r="I21" s="18"/>
    </row>
    <row r="22" spans="1:9" x14ac:dyDescent="0.25">
      <c r="A22" s="203" t="s">
        <v>228</v>
      </c>
      <c r="B22" s="203"/>
      <c r="C22" s="203"/>
      <c r="D22" s="203"/>
      <c r="E22" s="203"/>
      <c r="F22" s="203"/>
      <c r="G22" s="13">
        <v>15</v>
      </c>
      <c r="H22" s="18"/>
      <c r="I22" s="18"/>
    </row>
    <row r="23" spans="1:9" x14ac:dyDescent="0.25">
      <c r="A23" s="203" t="s">
        <v>229</v>
      </c>
      <c r="B23" s="203"/>
      <c r="C23" s="203"/>
      <c r="D23" s="203"/>
      <c r="E23" s="203"/>
      <c r="F23" s="203"/>
      <c r="G23" s="13">
        <v>16</v>
      </c>
      <c r="H23" s="18"/>
      <c r="I23" s="18"/>
    </row>
    <row r="24" spans="1:9" x14ac:dyDescent="0.25">
      <c r="A24" s="185" t="s">
        <v>230</v>
      </c>
      <c r="B24" s="185"/>
      <c r="C24" s="185"/>
      <c r="D24" s="185"/>
      <c r="E24" s="185"/>
      <c r="F24" s="185"/>
      <c r="G24" s="7">
        <v>17</v>
      </c>
      <c r="H24" s="19">
        <f>H18+H19</f>
        <v>0</v>
      </c>
      <c r="I24" s="19">
        <f>I18+I19</f>
        <v>0</v>
      </c>
    </row>
    <row r="25" spans="1:9" x14ac:dyDescent="0.25">
      <c r="A25" s="184" t="s">
        <v>231</v>
      </c>
      <c r="B25" s="184"/>
      <c r="C25" s="184"/>
      <c r="D25" s="184"/>
      <c r="E25" s="184"/>
      <c r="F25" s="184"/>
      <c r="G25" s="13">
        <v>18</v>
      </c>
      <c r="H25" s="18"/>
      <c r="I25" s="18"/>
    </row>
    <row r="26" spans="1:9" x14ac:dyDescent="0.25">
      <c r="A26" s="184" t="s">
        <v>232</v>
      </c>
      <c r="B26" s="184"/>
      <c r="C26" s="184"/>
      <c r="D26" s="184"/>
      <c r="E26" s="184"/>
      <c r="F26" s="184"/>
      <c r="G26" s="13">
        <v>19</v>
      </c>
      <c r="H26" s="18"/>
      <c r="I26" s="18"/>
    </row>
    <row r="27" spans="1:9" x14ac:dyDescent="0.25">
      <c r="A27" s="182" t="s">
        <v>233</v>
      </c>
      <c r="B27" s="182"/>
      <c r="C27" s="182"/>
      <c r="D27" s="182"/>
      <c r="E27" s="182"/>
      <c r="F27" s="182"/>
      <c r="G27" s="7">
        <v>20</v>
      </c>
      <c r="H27" s="19">
        <f>H24+H25+H26</f>
        <v>0</v>
      </c>
      <c r="I27" s="19">
        <f>I24+I25+I26</f>
        <v>0</v>
      </c>
    </row>
    <row r="28" spans="1:9" x14ac:dyDescent="0.25">
      <c r="A28" s="202" t="s">
        <v>234</v>
      </c>
      <c r="B28" s="202"/>
      <c r="C28" s="202"/>
      <c r="D28" s="202"/>
      <c r="E28" s="202"/>
      <c r="F28" s="202"/>
      <c r="G28" s="202"/>
      <c r="H28" s="202"/>
      <c r="I28" s="202"/>
    </row>
    <row r="29" spans="1:9" x14ac:dyDescent="0.25">
      <c r="A29" s="184" t="s">
        <v>235</v>
      </c>
      <c r="B29" s="184"/>
      <c r="C29" s="184"/>
      <c r="D29" s="184"/>
      <c r="E29" s="184"/>
      <c r="F29" s="184"/>
      <c r="G29" s="13">
        <v>21</v>
      </c>
      <c r="H29" s="16"/>
      <c r="I29" s="16"/>
    </row>
    <row r="30" spans="1:9" x14ac:dyDescent="0.25">
      <c r="A30" s="184" t="s">
        <v>236</v>
      </c>
      <c r="B30" s="184"/>
      <c r="C30" s="184"/>
      <c r="D30" s="184"/>
      <c r="E30" s="184"/>
      <c r="F30" s="184"/>
      <c r="G30" s="13">
        <v>22</v>
      </c>
      <c r="H30" s="16"/>
      <c r="I30" s="16"/>
    </row>
    <row r="31" spans="1:9" x14ac:dyDescent="0.25">
      <c r="A31" s="184" t="s">
        <v>237</v>
      </c>
      <c r="B31" s="184"/>
      <c r="C31" s="184"/>
      <c r="D31" s="184"/>
      <c r="E31" s="184"/>
      <c r="F31" s="184"/>
      <c r="G31" s="13">
        <v>23</v>
      </c>
      <c r="H31" s="16"/>
      <c r="I31" s="16"/>
    </row>
    <row r="32" spans="1:9" x14ac:dyDescent="0.25">
      <c r="A32" s="184" t="s">
        <v>238</v>
      </c>
      <c r="B32" s="184"/>
      <c r="C32" s="184"/>
      <c r="D32" s="184"/>
      <c r="E32" s="184"/>
      <c r="F32" s="184"/>
      <c r="G32" s="13">
        <v>24</v>
      </c>
      <c r="H32" s="16"/>
      <c r="I32" s="16"/>
    </row>
    <row r="33" spans="1:9" x14ac:dyDescent="0.25">
      <c r="A33" s="184" t="s">
        <v>239</v>
      </c>
      <c r="B33" s="184"/>
      <c r="C33" s="184"/>
      <c r="D33" s="184"/>
      <c r="E33" s="184"/>
      <c r="F33" s="184"/>
      <c r="G33" s="13">
        <v>25</v>
      </c>
      <c r="H33" s="16"/>
      <c r="I33" s="16"/>
    </row>
    <row r="34" spans="1:9" x14ac:dyDescent="0.25">
      <c r="A34" s="184" t="s">
        <v>240</v>
      </c>
      <c r="B34" s="184"/>
      <c r="C34" s="184"/>
      <c r="D34" s="184"/>
      <c r="E34" s="184"/>
      <c r="F34" s="184"/>
      <c r="G34" s="13">
        <v>26</v>
      </c>
      <c r="H34" s="16"/>
      <c r="I34" s="16"/>
    </row>
    <row r="35" spans="1:9" x14ac:dyDescent="0.25">
      <c r="A35" s="185" t="s">
        <v>241</v>
      </c>
      <c r="B35" s="185"/>
      <c r="C35" s="185"/>
      <c r="D35" s="185"/>
      <c r="E35" s="185"/>
      <c r="F35" s="185"/>
      <c r="G35" s="7">
        <v>27</v>
      </c>
      <c r="H35" s="15">
        <f>H29+H30+H31+H32+H33+H34</f>
        <v>0</v>
      </c>
      <c r="I35" s="15">
        <f>I29+I30+I31+I32+I33+I34</f>
        <v>0</v>
      </c>
    </row>
    <row r="36" spans="1:9" ht="21.75" customHeight="1" x14ac:dyDescent="0.25">
      <c r="A36" s="184" t="s">
        <v>242</v>
      </c>
      <c r="B36" s="184"/>
      <c r="C36" s="184"/>
      <c r="D36" s="184"/>
      <c r="E36" s="184"/>
      <c r="F36" s="184"/>
      <c r="G36" s="13">
        <v>28</v>
      </c>
      <c r="H36" s="16"/>
      <c r="I36" s="16"/>
    </row>
    <row r="37" spans="1:9" x14ac:dyDescent="0.25">
      <c r="A37" s="184" t="s">
        <v>243</v>
      </c>
      <c r="B37" s="184"/>
      <c r="C37" s="184"/>
      <c r="D37" s="184"/>
      <c r="E37" s="184"/>
      <c r="F37" s="184"/>
      <c r="G37" s="13">
        <v>29</v>
      </c>
      <c r="H37" s="16"/>
      <c r="I37" s="16"/>
    </row>
    <row r="38" spans="1:9" x14ac:dyDescent="0.25">
      <c r="A38" s="184" t="s">
        <v>244</v>
      </c>
      <c r="B38" s="184"/>
      <c r="C38" s="184"/>
      <c r="D38" s="184"/>
      <c r="E38" s="184"/>
      <c r="F38" s="184"/>
      <c r="G38" s="13">
        <v>30</v>
      </c>
      <c r="H38" s="16"/>
      <c r="I38" s="16"/>
    </row>
    <row r="39" spans="1:9" x14ac:dyDescent="0.25">
      <c r="A39" s="184" t="s">
        <v>245</v>
      </c>
      <c r="B39" s="184"/>
      <c r="C39" s="184"/>
      <c r="D39" s="184"/>
      <c r="E39" s="184"/>
      <c r="F39" s="184"/>
      <c r="G39" s="13">
        <v>31</v>
      </c>
      <c r="H39" s="16"/>
      <c r="I39" s="16"/>
    </row>
    <row r="40" spans="1:9" x14ac:dyDescent="0.25">
      <c r="A40" s="184" t="s">
        <v>246</v>
      </c>
      <c r="B40" s="184"/>
      <c r="C40" s="184"/>
      <c r="D40" s="184"/>
      <c r="E40" s="184"/>
      <c r="F40" s="184"/>
      <c r="G40" s="13">
        <v>32</v>
      </c>
      <c r="H40" s="16"/>
      <c r="I40" s="16"/>
    </row>
    <row r="41" spans="1:9" x14ac:dyDescent="0.25">
      <c r="A41" s="185" t="s">
        <v>247</v>
      </c>
      <c r="B41" s="185"/>
      <c r="C41" s="185"/>
      <c r="D41" s="185"/>
      <c r="E41" s="185"/>
      <c r="F41" s="185"/>
      <c r="G41" s="7">
        <v>33</v>
      </c>
      <c r="H41" s="15">
        <f>H36+H37+H38+H39+H40</f>
        <v>0</v>
      </c>
      <c r="I41" s="15">
        <f>I36+I37+I38+I39+I40</f>
        <v>0</v>
      </c>
    </row>
    <row r="42" spans="1:9" x14ac:dyDescent="0.25">
      <c r="A42" s="182" t="s">
        <v>248</v>
      </c>
      <c r="B42" s="182"/>
      <c r="C42" s="182"/>
      <c r="D42" s="182"/>
      <c r="E42" s="182"/>
      <c r="F42" s="182"/>
      <c r="G42" s="7">
        <v>34</v>
      </c>
      <c r="H42" s="15">
        <f>H35+H41</f>
        <v>0</v>
      </c>
      <c r="I42" s="15">
        <f>I35+I41</f>
        <v>0</v>
      </c>
    </row>
    <row r="43" spans="1:9" x14ac:dyDescent="0.25">
      <c r="A43" s="202" t="s">
        <v>249</v>
      </c>
      <c r="B43" s="202"/>
      <c r="C43" s="202"/>
      <c r="D43" s="202"/>
      <c r="E43" s="202"/>
      <c r="F43" s="202"/>
      <c r="G43" s="202"/>
      <c r="H43" s="202"/>
      <c r="I43" s="202"/>
    </row>
    <row r="44" spans="1:9" ht="19.5" customHeight="1" x14ac:dyDescent="0.25">
      <c r="A44" s="184" t="s">
        <v>250</v>
      </c>
      <c r="B44" s="184"/>
      <c r="C44" s="184"/>
      <c r="D44" s="184"/>
      <c r="E44" s="184"/>
      <c r="F44" s="184"/>
      <c r="G44" s="13">
        <v>35</v>
      </c>
      <c r="H44" s="16"/>
      <c r="I44" s="16"/>
    </row>
    <row r="45" spans="1:9" ht="23.25" customHeight="1" x14ac:dyDescent="0.25">
      <c r="A45" s="184" t="s">
        <v>251</v>
      </c>
      <c r="B45" s="184"/>
      <c r="C45" s="184"/>
      <c r="D45" s="184"/>
      <c r="E45" s="184"/>
      <c r="F45" s="184"/>
      <c r="G45" s="13">
        <v>36</v>
      </c>
      <c r="H45" s="16"/>
      <c r="I45" s="16"/>
    </row>
    <row r="46" spans="1:9" x14ac:dyDescent="0.25">
      <c r="A46" s="184" t="s">
        <v>252</v>
      </c>
      <c r="B46" s="184"/>
      <c r="C46" s="184"/>
      <c r="D46" s="184"/>
      <c r="E46" s="184"/>
      <c r="F46" s="184"/>
      <c r="G46" s="13">
        <v>37</v>
      </c>
      <c r="H46" s="16"/>
      <c r="I46" s="16"/>
    </row>
    <row r="47" spans="1:9" x14ac:dyDescent="0.25">
      <c r="A47" s="184" t="s">
        <v>253</v>
      </c>
      <c r="B47" s="184"/>
      <c r="C47" s="184"/>
      <c r="D47" s="184"/>
      <c r="E47" s="184"/>
      <c r="F47" s="184"/>
      <c r="G47" s="13">
        <v>38</v>
      </c>
      <c r="H47" s="16"/>
      <c r="I47" s="16"/>
    </row>
    <row r="48" spans="1:9" x14ac:dyDescent="0.25">
      <c r="A48" s="185" t="s">
        <v>254</v>
      </c>
      <c r="B48" s="185"/>
      <c r="C48" s="185"/>
      <c r="D48" s="185"/>
      <c r="E48" s="185"/>
      <c r="F48" s="185"/>
      <c r="G48" s="7">
        <v>39</v>
      </c>
      <c r="H48" s="15">
        <f>H44+H45+H46+H47</f>
        <v>0</v>
      </c>
      <c r="I48" s="15">
        <f>I44+I45+I46+I47</f>
        <v>0</v>
      </c>
    </row>
    <row r="49" spans="1:9" ht="21.75" customHeight="1" x14ac:dyDescent="0.25">
      <c r="A49" s="184" t="s">
        <v>255</v>
      </c>
      <c r="B49" s="184"/>
      <c r="C49" s="184"/>
      <c r="D49" s="184"/>
      <c r="E49" s="184"/>
      <c r="F49" s="184"/>
      <c r="G49" s="13">
        <v>40</v>
      </c>
      <c r="H49" s="16"/>
      <c r="I49" s="16"/>
    </row>
    <row r="50" spans="1:9" x14ac:dyDescent="0.25">
      <c r="A50" s="184" t="s">
        <v>256</v>
      </c>
      <c r="B50" s="184"/>
      <c r="C50" s="184"/>
      <c r="D50" s="184"/>
      <c r="E50" s="184"/>
      <c r="F50" s="184"/>
      <c r="G50" s="13">
        <v>41</v>
      </c>
      <c r="H50" s="16"/>
      <c r="I50" s="16"/>
    </row>
    <row r="51" spans="1:9" x14ac:dyDescent="0.25">
      <c r="A51" s="184" t="s">
        <v>257</v>
      </c>
      <c r="B51" s="184"/>
      <c r="C51" s="184"/>
      <c r="D51" s="184"/>
      <c r="E51" s="184"/>
      <c r="F51" s="184"/>
      <c r="G51" s="13">
        <v>42</v>
      </c>
      <c r="H51" s="16"/>
      <c r="I51" s="16"/>
    </row>
    <row r="52" spans="1:9" ht="21.75" customHeight="1" x14ac:dyDescent="0.25">
      <c r="A52" s="184" t="s">
        <v>258</v>
      </c>
      <c r="B52" s="184"/>
      <c r="C52" s="184"/>
      <c r="D52" s="184"/>
      <c r="E52" s="184"/>
      <c r="F52" s="184"/>
      <c r="G52" s="13">
        <v>43</v>
      </c>
      <c r="H52" s="16"/>
      <c r="I52" s="16"/>
    </row>
    <row r="53" spans="1:9" x14ac:dyDescent="0.25">
      <c r="A53" s="184" t="s">
        <v>259</v>
      </c>
      <c r="B53" s="184"/>
      <c r="C53" s="184"/>
      <c r="D53" s="184"/>
      <c r="E53" s="184"/>
      <c r="F53" s="184"/>
      <c r="G53" s="13">
        <v>44</v>
      </c>
      <c r="H53" s="16"/>
      <c r="I53" s="16"/>
    </row>
    <row r="54" spans="1:9" x14ac:dyDescent="0.25">
      <c r="A54" s="185" t="s">
        <v>260</v>
      </c>
      <c r="B54" s="185"/>
      <c r="C54" s="185"/>
      <c r="D54" s="185"/>
      <c r="E54" s="185"/>
      <c r="F54" s="185"/>
      <c r="G54" s="7">
        <v>45</v>
      </c>
      <c r="H54" s="15">
        <f>H49+H50+H51+H52+H53</f>
        <v>0</v>
      </c>
      <c r="I54" s="15">
        <f>I49+I50+I51+I52+I53</f>
        <v>0</v>
      </c>
    </row>
    <row r="55" spans="1:9" x14ac:dyDescent="0.25">
      <c r="A55" s="182" t="s">
        <v>261</v>
      </c>
      <c r="B55" s="182"/>
      <c r="C55" s="182"/>
      <c r="D55" s="182"/>
      <c r="E55" s="182"/>
      <c r="F55" s="182"/>
      <c r="G55" s="7">
        <v>46</v>
      </c>
      <c r="H55" s="15">
        <f>H48+H54</f>
        <v>0</v>
      </c>
      <c r="I55" s="15">
        <f>I48+I54</f>
        <v>0</v>
      </c>
    </row>
    <row r="56" spans="1:9" ht="27.75" customHeight="1" x14ac:dyDescent="0.25">
      <c r="A56" s="159" t="s">
        <v>262</v>
      </c>
      <c r="B56" s="159"/>
      <c r="C56" s="159"/>
      <c r="D56" s="159"/>
      <c r="E56" s="159"/>
      <c r="F56" s="159"/>
      <c r="G56" s="13">
        <v>47</v>
      </c>
      <c r="H56" s="16"/>
      <c r="I56" s="16"/>
    </row>
    <row r="57" spans="1:9" ht="26.25" customHeight="1" x14ac:dyDescent="0.25">
      <c r="A57" s="182" t="s">
        <v>263</v>
      </c>
      <c r="B57" s="182"/>
      <c r="C57" s="182"/>
      <c r="D57" s="182"/>
      <c r="E57" s="182"/>
      <c r="F57" s="182"/>
      <c r="G57" s="7">
        <v>48</v>
      </c>
      <c r="H57" s="15">
        <f>H27+H42+H55+H56</f>
        <v>0</v>
      </c>
      <c r="I57" s="15">
        <f>I27+I42+I55+I56</f>
        <v>0</v>
      </c>
    </row>
    <row r="58" spans="1:9" ht="24" customHeight="1" x14ac:dyDescent="0.25">
      <c r="A58" s="201" t="s">
        <v>264</v>
      </c>
      <c r="B58" s="201"/>
      <c r="C58" s="201"/>
      <c r="D58" s="201"/>
      <c r="E58" s="201"/>
      <c r="F58" s="201"/>
      <c r="G58" s="13">
        <v>49</v>
      </c>
      <c r="H58" s="16"/>
      <c r="I58" s="16"/>
    </row>
    <row r="59" spans="1:9" ht="23.25" customHeight="1" x14ac:dyDescent="0.25">
      <c r="A59" s="182" t="s">
        <v>265</v>
      </c>
      <c r="B59" s="182"/>
      <c r="C59" s="182"/>
      <c r="D59" s="182"/>
      <c r="E59" s="182"/>
      <c r="F59" s="182"/>
      <c r="G59" s="7">
        <v>50</v>
      </c>
      <c r="H59" s="15">
        <f>H57+H58</f>
        <v>0</v>
      </c>
      <c r="I59" s="15">
        <f>I57+I58</f>
        <v>0</v>
      </c>
    </row>
  </sheetData>
  <sheetProtection algorithmName="SHA-512" hashValue="LcfbAiiYPpdtuowJpPNorxuvqgZaLPPrDfx44lVlfZ4YrO7uZs+R6M2nLG9lOooRdmJIr6Rrm3S9+KuvF+aHMA==" saltValue="qGKGX/4jh0TMjpfktnIXqQ==" spinCount="100000" sheet="1" objects="1" scenarios="1"/>
  <mergeCells count="59">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I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I43"/>
    <mergeCell ref="A44:F44"/>
    <mergeCell ref="A45:F45"/>
    <mergeCell ref="A46:F46"/>
    <mergeCell ref="A47:F47"/>
    <mergeCell ref="A48:F48"/>
    <mergeCell ref="A49:F49"/>
    <mergeCell ref="A50:F50"/>
    <mergeCell ref="A51:F51"/>
    <mergeCell ref="A52:F52"/>
    <mergeCell ref="A53:F53"/>
    <mergeCell ref="A55:F55"/>
    <mergeCell ref="A56:F56"/>
    <mergeCell ref="A57:F57"/>
    <mergeCell ref="A58:F58"/>
    <mergeCell ref="A59:F59"/>
  </mergeCells>
  <conditionalFormatting sqref="H11:I12 H39:I39 H8:I9 H26:I27 H42:I42 H55:I57 H15:I24">
    <cfRule type="cellIs" dxfId="21" priority="1" stopIfTrue="1" operator="notEqual">
      <formula>ROUND(H8,0)</formula>
    </cfRule>
  </conditionalFormatting>
  <conditionalFormatting sqref="H10:I10 H14:I14 H29:I35 H44:I48 H58:I59">
    <cfRule type="cellIs" dxfId="20" priority="2" stopIfTrue="1" operator="notEqual">
      <formula>ROUND(H10,0)</formula>
    </cfRule>
    <cfRule type="cellIs" dxfId="19" priority="3" stopIfTrue="1" operator="lessThan">
      <formula>0</formula>
    </cfRule>
  </conditionalFormatting>
  <conditionalFormatting sqref="H13:I13 H36:I38 H25:I25 H40:I41 H49:I54">
    <cfRule type="cellIs" dxfId="18" priority="4" stopIfTrue="1" operator="notEqual">
      <formula>ROUND(H13,0)</formula>
    </cfRule>
    <cfRule type="cellIs" dxfId="17" priority="5" stopIfTrue="1" operator="greaterThan">
      <formula>0</formula>
    </cfRule>
  </conditionalFormatting>
  <dataValidations count="3">
    <dataValidation type="whole" operator="greaterThanOrEqual" allowBlank="1" showInputMessage="1" showErrorMessage="1" errorTitle="Incorrect entry" error="You can enter only positive whole numbers or a zero" sqref="H10:I10 H14:I14 H29:I35 H44:I48 H58:I59">
      <formula1>0</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notEqual" allowBlank="1" showInputMessage="1" showErrorMessage="1" errorTitle="Incorrect entry" error="You can enter only whole numbers or a zero" sqref="H39:I39 H55:I57 H42:I42 H8:I27">
      <formula1>999999999999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activeCell="K30" sqref="K30"/>
    </sheetView>
  </sheetViews>
  <sheetFormatPr defaultRowHeight="15" x14ac:dyDescent="0.25"/>
  <cols>
    <col min="8" max="9" width="12.85546875" bestFit="1" customWidth="1"/>
  </cols>
  <sheetData>
    <row r="1" spans="1:9" x14ac:dyDescent="0.25">
      <c r="A1" s="194" t="s">
        <v>266</v>
      </c>
      <c r="B1" s="205"/>
      <c r="C1" s="205"/>
      <c r="D1" s="205"/>
      <c r="E1" s="205"/>
      <c r="F1" s="205"/>
      <c r="G1" s="205"/>
      <c r="H1" s="205"/>
      <c r="I1" s="205"/>
    </row>
    <row r="2" spans="1:9" x14ac:dyDescent="0.25">
      <c r="A2" s="195" t="s">
        <v>460</v>
      </c>
      <c r="B2" s="171"/>
      <c r="C2" s="171"/>
      <c r="D2" s="171"/>
      <c r="E2" s="171"/>
      <c r="F2" s="171"/>
      <c r="G2" s="171"/>
      <c r="H2" s="171"/>
      <c r="I2" s="171"/>
    </row>
    <row r="3" spans="1:9" x14ac:dyDescent="0.25">
      <c r="A3" s="206" t="s">
        <v>1</v>
      </c>
      <c r="B3" s="210"/>
      <c r="C3" s="210"/>
      <c r="D3" s="210"/>
      <c r="E3" s="210"/>
      <c r="F3" s="210"/>
      <c r="G3" s="210"/>
      <c r="H3" s="210"/>
      <c r="I3" s="210"/>
    </row>
    <row r="4" spans="1:9" x14ac:dyDescent="0.25">
      <c r="A4" s="208" t="s">
        <v>528</v>
      </c>
      <c r="B4" s="175"/>
      <c r="C4" s="175"/>
      <c r="D4" s="175"/>
      <c r="E4" s="175"/>
      <c r="F4" s="175"/>
      <c r="G4" s="175"/>
      <c r="H4" s="175"/>
      <c r="I4" s="176"/>
    </row>
    <row r="5" spans="1:9" ht="56.25" x14ac:dyDescent="0.25">
      <c r="A5" s="199" t="s">
        <v>2</v>
      </c>
      <c r="B5" s="178"/>
      <c r="C5" s="178"/>
      <c r="D5" s="178"/>
      <c r="E5" s="178"/>
      <c r="F5" s="178"/>
      <c r="G5" s="36" t="s">
        <v>115</v>
      </c>
      <c r="H5" s="11" t="s">
        <v>116</v>
      </c>
      <c r="I5" s="11" t="s">
        <v>117</v>
      </c>
    </row>
    <row r="6" spans="1:9" x14ac:dyDescent="0.25">
      <c r="A6" s="204">
        <v>1</v>
      </c>
      <c r="B6" s="178"/>
      <c r="C6" s="178"/>
      <c r="D6" s="178"/>
      <c r="E6" s="178"/>
      <c r="F6" s="178"/>
      <c r="G6" s="37">
        <v>2</v>
      </c>
      <c r="H6" s="11" t="s">
        <v>211</v>
      </c>
      <c r="I6" s="11" t="s">
        <v>212</v>
      </c>
    </row>
    <row r="7" spans="1:9" x14ac:dyDescent="0.25">
      <c r="A7" s="202" t="s">
        <v>213</v>
      </c>
      <c r="B7" s="209"/>
      <c r="C7" s="209"/>
      <c r="D7" s="209"/>
      <c r="E7" s="209"/>
      <c r="F7" s="209"/>
      <c r="G7" s="209"/>
      <c r="H7" s="209"/>
      <c r="I7" s="209"/>
    </row>
    <row r="8" spans="1:9" x14ac:dyDescent="0.25">
      <c r="A8" s="184" t="s">
        <v>267</v>
      </c>
      <c r="B8" s="184"/>
      <c r="C8" s="184"/>
      <c r="D8" s="184"/>
      <c r="E8" s="184"/>
      <c r="F8" s="184"/>
      <c r="G8" s="5">
        <v>1</v>
      </c>
      <c r="H8" s="16">
        <v>9178264498</v>
      </c>
      <c r="I8" s="16">
        <v>9024500299</v>
      </c>
    </row>
    <row r="9" spans="1:9" x14ac:dyDescent="0.25">
      <c r="A9" s="184" t="s">
        <v>268</v>
      </c>
      <c r="B9" s="184"/>
      <c r="C9" s="184"/>
      <c r="D9" s="184"/>
      <c r="E9" s="184"/>
      <c r="F9" s="184"/>
      <c r="G9" s="5">
        <v>2</v>
      </c>
      <c r="H9" s="16">
        <v>23751631</v>
      </c>
      <c r="I9" s="16">
        <v>11149900</v>
      </c>
    </row>
    <row r="10" spans="1:9" x14ac:dyDescent="0.25">
      <c r="A10" s="184" t="s">
        <v>269</v>
      </c>
      <c r="B10" s="184"/>
      <c r="C10" s="184"/>
      <c r="D10" s="184"/>
      <c r="E10" s="184"/>
      <c r="F10" s="184"/>
      <c r="G10" s="5">
        <v>3</v>
      </c>
      <c r="H10" s="16">
        <v>0</v>
      </c>
      <c r="I10" s="16">
        <v>0</v>
      </c>
    </row>
    <row r="11" spans="1:9" x14ac:dyDescent="0.25">
      <c r="A11" s="184" t="s">
        <v>270</v>
      </c>
      <c r="B11" s="184"/>
      <c r="C11" s="184"/>
      <c r="D11" s="184"/>
      <c r="E11" s="184"/>
      <c r="F11" s="184"/>
      <c r="G11" s="5">
        <v>4</v>
      </c>
      <c r="H11" s="16">
        <v>0</v>
      </c>
      <c r="I11" s="16">
        <v>0</v>
      </c>
    </row>
    <row r="12" spans="1:9" x14ac:dyDescent="0.25">
      <c r="A12" s="184" t="s">
        <v>271</v>
      </c>
      <c r="B12" s="184"/>
      <c r="C12" s="184"/>
      <c r="D12" s="184"/>
      <c r="E12" s="184"/>
      <c r="F12" s="184"/>
      <c r="G12" s="5">
        <v>5</v>
      </c>
      <c r="H12" s="16">
        <v>9255329</v>
      </c>
      <c r="I12" s="16">
        <v>109770905</v>
      </c>
    </row>
    <row r="13" spans="1:9" x14ac:dyDescent="0.25">
      <c r="A13" s="187" t="s">
        <v>272</v>
      </c>
      <c r="B13" s="187"/>
      <c r="C13" s="187"/>
      <c r="D13" s="187"/>
      <c r="E13" s="187"/>
      <c r="F13" s="187"/>
      <c r="G13" s="7">
        <v>6</v>
      </c>
      <c r="H13" s="20">
        <f>SUM(H8:H12)</f>
        <v>9211271458</v>
      </c>
      <c r="I13" s="20">
        <f>SUM(I8:I12)</f>
        <v>9145421104</v>
      </c>
    </row>
    <row r="14" spans="1:9" x14ac:dyDescent="0.25">
      <c r="A14" s="184" t="s">
        <v>273</v>
      </c>
      <c r="B14" s="184"/>
      <c r="C14" s="184"/>
      <c r="D14" s="184"/>
      <c r="E14" s="184"/>
      <c r="F14" s="184"/>
      <c r="G14" s="5">
        <v>7</v>
      </c>
      <c r="H14" s="16">
        <v>-3889212117</v>
      </c>
      <c r="I14" s="16">
        <v>-3885307161</v>
      </c>
    </row>
    <row r="15" spans="1:9" x14ac:dyDescent="0.25">
      <c r="A15" s="184" t="s">
        <v>274</v>
      </c>
      <c r="B15" s="184"/>
      <c r="C15" s="184"/>
      <c r="D15" s="184"/>
      <c r="E15" s="184"/>
      <c r="F15" s="184"/>
      <c r="G15" s="5">
        <v>8</v>
      </c>
      <c r="H15" s="16">
        <v>-793203059</v>
      </c>
      <c r="I15" s="16">
        <v>-835761206</v>
      </c>
    </row>
    <row r="16" spans="1:9" x14ac:dyDescent="0.25">
      <c r="A16" s="184" t="s">
        <v>275</v>
      </c>
      <c r="B16" s="184"/>
      <c r="C16" s="184"/>
      <c r="D16" s="184"/>
      <c r="E16" s="184"/>
      <c r="F16" s="184"/>
      <c r="G16" s="5">
        <v>9</v>
      </c>
      <c r="H16" s="16">
        <v>0</v>
      </c>
      <c r="I16" s="16">
        <v>0</v>
      </c>
    </row>
    <row r="17" spans="1:9" x14ac:dyDescent="0.25">
      <c r="A17" s="184" t="s">
        <v>276</v>
      </c>
      <c r="B17" s="184"/>
      <c r="C17" s="184"/>
      <c r="D17" s="184"/>
      <c r="E17" s="184"/>
      <c r="F17" s="184"/>
      <c r="G17" s="5">
        <v>10</v>
      </c>
      <c r="H17" s="16">
        <v>-91896184</v>
      </c>
      <c r="I17" s="16">
        <v>-94062631</v>
      </c>
    </row>
    <row r="18" spans="1:9" x14ac:dyDescent="0.25">
      <c r="A18" s="184" t="s">
        <v>277</v>
      </c>
      <c r="B18" s="184"/>
      <c r="C18" s="184"/>
      <c r="D18" s="184"/>
      <c r="E18" s="184"/>
      <c r="F18" s="184"/>
      <c r="G18" s="5">
        <v>11</v>
      </c>
      <c r="H18" s="16">
        <v>-131209910</v>
      </c>
      <c r="I18" s="16">
        <v>-161953226</v>
      </c>
    </row>
    <row r="19" spans="1:9" x14ac:dyDescent="0.25">
      <c r="A19" s="184" t="s">
        <v>278</v>
      </c>
      <c r="B19" s="184"/>
      <c r="C19" s="184"/>
      <c r="D19" s="184"/>
      <c r="E19" s="184"/>
      <c r="F19" s="184"/>
      <c r="G19" s="5">
        <v>12</v>
      </c>
      <c r="H19" s="16">
        <v>-1884037550</v>
      </c>
      <c r="I19" s="16">
        <v>-1994846848</v>
      </c>
    </row>
    <row r="20" spans="1:9" x14ac:dyDescent="0.25">
      <c r="A20" s="187" t="s">
        <v>279</v>
      </c>
      <c r="B20" s="187"/>
      <c r="C20" s="187"/>
      <c r="D20" s="187"/>
      <c r="E20" s="187"/>
      <c r="F20" s="187"/>
      <c r="G20" s="7">
        <v>13</v>
      </c>
      <c r="H20" s="20">
        <f>SUM(H14:H19)</f>
        <v>-6789558820</v>
      </c>
      <c r="I20" s="20">
        <f>SUM(I14:I19)</f>
        <v>-6971931072</v>
      </c>
    </row>
    <row r="21" spans="1:9" x14ac:dyDescent="0.25">
      <c r="A21" s="182" t="s">
        <v>387</v>
      </c>
      <c r="B21" s="182"/>
      <c r="C21" s="182"/>
      <c r="D21" s="182"/>
      <c r="E21" s="182"/>
      <c r="F21" s="182"/>
      <c r="G21" s="7">
        <v>14</v>
      </c>
      <c r="H21" s="15">
        <f>H13+H20</f>
        <v>2421712638</v>
      </c>
      <c r="I21" s="15">
        <f>I13+I20</f>
        <v>2173490032</v>
      </c>
    </row>
    <row r="22" spans="1:9" x14ac:dyDescent="0.25">
      <c r="A22" s="202" t="s">
        <v>234</v>
      </c>
      <c r="B22" s="209"/>
      <c r="C22" s="209"/>
      <c r="D22" s="209"/>
      <c r="E22" s="209"/>
      <c r="F22" s="209"/>
      <c r="G22" s="209"/>
      <c r="H22" s="209"/>
      <c r="I22" s="209"/>
    </row>
    <row r="23" spans="1:9" x14ac:dyDescent="0.25">
      <c r="A23" s="184" t="s">
        <v>280</v>
      </c>
      <c r="B23" s="184"/>
      <c r="C23" s="184"/>
      <c r="D23" s="184"/>
      <c r="E23" s="184"/>
      <c r="F23" s="184"/>
      <c r="G23" s="5">
        <v>15</v>
      </c>
      <c r="H23" s="16">
        <v>2618072</v>
      </c>
      <c r="I23" s="16">
        <v>2483473</v>
      </c>
    </row>
    <row r="24" spans="1:9" x14ac:dyDescent="0.25">
      <c r="A24" s="184" t="s">
        <v>281</v>
      </c>
      <c r="B24" s="184"/>
      <c r="C24" s="184"/>
      <c r="D24" s="184"/>
      <c r="E24" s="184"/>
      <c r="F24" s="184"/>
      <c r="G24" s="5">
        <v>16</v>
      </c>
      <c r="H24" s="16">
        <v>0</v>
      </c>
      <c r="I24" s="16">
        <v>0</v>
      </c>
    </row>
    <row r="25" spans="1:9" x14ac:dyDescent="0.25">
      <c r="A25" s="184" t="s">
        <v>282</v>
      </c>
      <c r="B25" s="184"/>
      <c r="C25" s="184"/>
      <c r="D25" s="184"/>
      <c r="E25" s="184"/>
      <c r="F25" s="184"/>
      <c r="G25" s="5">
        <v>17</v>
      </c>
      <c r="H25" s="16">
        <v>0</v>
      </c>
      <c r="I25" s="16">
        <v>13834</v>
      </c>
    </row>
    <row r="26" spans="1:9" x14ac:dyDescent="0.25">
      <c r="A26" s="184" t="s">
        <v>283</v>
      </c>
      <c r="B26" s="184"/>
      <c r="C26" s="184"/>
      <c r="D26" s="184"/>
      <c r="E26" s="184"/>
      <c r="F26" s="184"/>
      <c r="G26" s="5">
        <v>18</v>
      </c>
      <c r="H26" s="16">
        <v>0</v>
      </c>
      <c r="I26" s="16">
        <v>373550</v>
      </c>
    </row>
    <row r="27" spans="1:9" x14ac:dyDescent="0.25">
      <c r="A27" s="184" t="s">
        <v>284</v>
      </c>
      <c r="B27" s="184"/>
      <c r="C27" s="184"/>
      <c r="D27" s="184"/>
      <c r="E27" s="184"/>
      <c r="F27" s="184"/>
      <c r="G27" s="5">
        <v>19</v>
      </c>
      <c r="H27" s="16">
        <v>0</v>
      </c>
      <c r="I27" s="16">
        <v>0</v>
      </c>
    </row>
    <row r="28" spans="1:9" x14ac:dyDescent="0.25">
      <c r="A28" s="184" t="s">
        <v>285</v>
      </c>
      <c r="B28" s="184"/>
      <c r="C28" s="184"/>
      <c r="D28" s="184"/>
      <c r="E28" s="184"/>
      <c r="F28" s="184"/>
      <c r="G28" s="5">
        <v>20</v>
      </c>
      <c r="H28" s="16">
        <v>314977445</v>
      </c>
      <c r="I28" s="16">
        <v>300374362</v>
      </c>
    </row>
    <row r="29" spans="1:9" x14ac:dyDescent="0.25">
      <c r="A29" s="185" t="s">
        <v>388</v>
      </c>
      <c r="B29" s="185"/>
      <c r="C29" s="185"/>
      <c r="D29" s="185"/>
      <c r="E29" s="185"/>
      <c r="F29" s="185"/>
      <c r="G29" s="7">
        <v>21</v>
      </c>
      <c r="H29" s="15">
        <f>SUM(H23:H28)</f>
        <v>317595517</v>
      </c>
      <c r="I29" s="15">
        <f>SUM(I23:I28)</f>
        <v>303245219</v>
      </c>
    </row>
    <row r="30" spans="1:9" x14ac:dyDescent="0.25">
      <c r="A30" s="184" t="s">
        <v>286</v>
      </c>
      <c r="B30" s="184"/>
      <c r="C30" s="184"/>
      <c r="D30" s="184"/>
      <c r="E30" s="184"/>
      <c r="F30" s="184"/>
      <c r="G30" s="5">
        <v>22</v>
      </c>
      <c r="H30" s="16">
        <v>-2180770984</v>
      </c>
      <c r="I30" s="16">
        <v>-1496174678</v>
      </c>
    </row>
    <row r="31" spans="1:9" x14ac:dyDescent="0.25">
      <c r="A31" s="184" t="s">
        <v>287</v>
      </c>
      <c r="B31" s="184"/>
      <c r="C31" s="184"/>
      <c r="D31" s="184"/>
      <c r="E31" s="184"/>
      <c r="F31" s="184"/>
      <c r="G31" s="5">
        <v>23</v>
      </c>
      <c r="H31" s="16">
        <v>0</v>
      </c>
      <c r="I31" s="16">
        <v>0</v>
      </c>
    </row>
    <row r="32" spans="1:9" x14ac:dyDescent="0.25">
      <c r="A32" s="184" t="s">
        <v>288</v>
      </c>
      <c r="B32" s="184"/>
      <c r="C32" s="184"/>
      <c r="D32" s="184"/>
      <c r="E32" s="184"/>
      <c r="F32" s="184"/>
      <c r="G32" s="5">
        <v>24</v>
      </c>
      <c r="H32" s="16">
        <v>0</v>
      </c>
      <c r="I32" s="16">
        <v>0</v>
      </c>
    </row>
    <row r="33" spans="1:9" x14ac:dyDescent="0.25">
      <c r="A33" s="184" t="s">
        <v>289</v>
      </c>
      <c r="B33" s="184"/>
      <c r="C33" s="184"/>
      <c r="D33" s="184"/>
      <c r="E33" s="184"/>
      <c r="F33" s="184"/>
      <c r="G33" s="5">
        <v>25</v>
      </c>
      <c r="H33" s="16">
        <v>0</v>
      </c>
      <c r="I33" s="16">
        <v>0</v>
      </c>
    </row>
    <row r="34" spans="1:9" x14ac:dyDescent="0.25">
      <c r="A34" s="184" t="s">
        <v>290</v>
      </c>
      <c r="B34" s="184"/>
      <c r="C34" s="184"/>
      <c r="D34" s="184"/>
      <c r="E34" s="184"/>
      <c r="F34" s="184"/>
      <c r="G34" s="5">
        <v>26</v>
      </c>
      <c r="H34" s="16">
        <v>-76500000</v>
      </c>
      <c r="I34" s="16">
        <v>-26038042</v>
      </c>
    </row>
    <row r="35" spans="1:9" x14ac:dyDescent="0.25">
      <c r="A35" s="185" t="s">
        <v>389</v>
      </c>
      <c r="B35" s="185"/>
      <c r="C35" s="185"/>
      <c r="D35" s="185"/>
      <c r="E35" s="185"/>
      <c r="F35" s="185"/>
      <c r="G35" s="7">
        <v>27</v>
      </c>
      <c r="H35" s="15">
        <f>SUM(H30:H34)</f>
        <v>-2257270984</v>
      </c>
      <c r="I35" s="15">
        <f>SUM(I30:I34)</f>
        <v>-1522212720</v>
      </c>
    </row>
    <row r="36" spans="1:9" x14ac:dyDescent="0.25">
      <c r="A36" s="182" t="s">
        <v>390</v>
      </c>
      <c r="B36" s="182"/>
      <c r="C36" s="182"/>
      <c r="D36" s="182"/>
      <c r="E36" s="182"/>
      <c r="F36" s="182"/>
      <c r="G36" s="7">
        <v>28</v>
      </c>
      <c r="H36" s="15">
        <f>H29+H35</f>
        <v>-1939675467</v>
      </c>
      <c r="I36" s="15">
        <f>I29+I35</f>
        <v>-1218967501</v>
      </c>
    </row>
    <row r="37" spans="1:9" x14ac:dyDescent="0.25">
      <c r="A37" s="202" t="s">
        <v>249</v>
      </c>
      <c r="B37" s="209"/>
      <c r="C37" s="209"/>
      <c r="D37" s="209"/>
      <c r="E37" s="209"/>
      <c r="F37" s="209"/>
      <c r="G37" s="209">
        <v>0</v>
      </c>
      <c r="H37" s="209"/>
      <c r="I37" s="209"/>
    </row>
    <row r="38" spans="1:9" x14ac:dyDescent="0.25">
      <c r="A38" s="159" t="s">
        <v>291</v>
      </c>
      <c r="B38" s="159"/>
      <c r="C38" s="159"/>
      <c r="D38" s="159"/>
      <c r="E38" s="159"/>
      <c r="F38" s="159"/>
      <c r="G38" s="5">
        <v>29</v>
      </c>
      <c r="H38" s="16">
        <v>0</v>
      </c>
      <c r="I38" s="16">
        <v>0</v>
      </c>
    </row>
    <row r="39" spans="1:9" x14ac:dyDescent="0.25">
      <c r="A39" s="159" t="s">
        <v>292</v>
      </c>
      <c r="B39" s="159"/>
      <c r="C39" s="159"/>
      <c r="D39" s="159"/>
      <c r="E39" s="159"/>
      <c r="F39" s="159"/>
      <c r="G39" s="5">
        <v>30</v>
      </c>
      <c r="H39" s="16">
        <v>0</v>
      </c>
      <c r="I39" s="16">
        <v>0</v>
      </c>
    </row>
    <row r="40" spans="1:9" x14ac:dyDescent="0.25">
      <c r="A40" s="159" t="s">
        <v>293</v>
      </c>
      <c r="B40" s="159"/>
      <c r="C40" s="159"/>
      <c r="D40" s="159"/>
      <c r="E40" s="159"/>
      <c r="F40" s="159"/>
      <c r="G40" s="5">
        <v>31</v>
      </c>
      <c r="H40" s="16">
        <v>281466701</v>
      </c>
      <c r="I40" s="16">
        <v>70831768</v>
      </c>
    </row>
    <row r="41" spans="1:9" x14ac:dyDescent="0.25">
      <c r="A41" s="159" t="s">
        <v>294</v>
      </c>
      <c r="B41" s="159"/>
      <c r="C41" s="159"/>
      <c r="D41" s="159"/>
      <c r="E41" s="159"/>
      <c r="F41" s="159"/>
      <c r="G41" s="5">
        <v>32</v>
      </c>
      <c r="H41" s="16">
        <v>383328113</v>
      </c>
      <c r="I41" s="16">
        <v>68512416</v>
      </c>
    </row>
    <row r="42" spans="1:9" x14ac:dyDescent="0.25">
      <c r="A42" s="185" t="s">
        <v>391</v>
      </c>
      <c r="B42" s="185"/>
      <c r="C42" s="185"/>
      <c r="D42" s="185"/>
      <c r="E42" s="185"/>
      <c r="F42" s="185"/>
      <c r="G42" s="7">
        <v>33</v>
      </c>
      <c r="H42" s="15">
        <f>H41+H40+H39+H38</f>
        <v>664794814</v>
      </c>
      <c r="I42" s="15">
        <f>I41+I40+I39+I38</f>
        <v>139344184</v>
      </c>
    </row>
    <row r="43" spans="1:9" x14ac:dyDescent="0.25">
      <c r="A43" s="159" t="s">
        <v>295</v>
      </c>
      <c r="B43" s="159"/>
      <c r="C43" s="159"/>
      <c r="D43" s="159"/>
      <c r="E43" s="159"/>
      <c r="F43" s="159"/>
      <c r="G43" s="5">
        <v>34</v>
      </c>
      <c r="H43" s="16">
        <v>-94598771</v>
      </c>
      <c r="I43" s="16">
        <v>-47177841</v>
      </c>
    </row>
    <row r="44" spans="1:9" x14ac:dyDescent="0.25">
      <c r="A44" s="159" t="s">
        <v>296</v>
      </c>
      <c r="B44" s="159"/>
      <c r="C44" s="159"/>
      <c r="D44" s="159"/>
      <c r="E44" s="159"/>
      <c r="F44" s="159"/>
      <c r="G44" s="5">
        <v>35</v>
      </c>
      <c r="H44" s="16">
        <v>0</v>
      </c>
      <c r="I44" s="16">
        <v>0</v>
      </c>
    </row>
    <row r="45" spans="1:9" x14ac:dyDescent="0.25">
      <c r="A45" s="159" t="s">
        <v>297</v>
      </c>
      <c r="B45" s="159"/>
      <c r="C45" s="159"/>
      <c r="D45" s="159"/>
      <c r="E45" s="159"/>
      <c r="F45" s="159"/>
      <c r="G45" s="5">
        <v>36</v>
      </c>
      <c r="H45" s="16">
        <v>0</v>
      </c>
      <c r="I45" s="16">
        <v>0</v>
      </c>
    </row>
    <row r="46" spans="1:9" x14ac:dyDescent="0.25">
      <c r="A46" s="159" t="s">
        <v>298</v>
      </c>
      <c r="B46" s="159"/>
      <c r="C46" s="159"/>
      <c r="D46" s="159"/>
      <c r="E46" s="159"/>
      <c r="F46" s="159"/>
      <c r="G46" s="5">
        <v>37</v>
      </c>
      <c r="H46" s="16">
        <v>0</v>
      </c>
      <c r="I46" s="16">
        <v>0</v>
      </c>
    </row>
    <row r="47" spans="1:9" x14ac:dyDescent="0.25">
      <c r="A47" s="159" t="s">
        <v>299</v>
      </c>
      <c r="B47" s="159"/>
      <c r="C47" s="159"/>
      <c r="D47" s="159"/>
      <c r="E47" s="159"/>
      <c r="F47" s="159"/>
      <c r="G47" s="5">
        <v>38</v>
      </c>
      <c r="H47" s="16">
        <v>-377025865</v>
      </c>
      <c r="I47" s="16">
        <v>-67029431</v>
      </c>
    </row>
    <row r="48" spans="1:9" x14ac:dyDescent="0.25">
      <c r="A48" s="185" t="s">
        <v>392</v>
      </c>
      <c r="B48" s="185"/>
      <c r="C48" s="185"/>
      <c r="D48" s="185"/>
      <c r="E48" s="185"/>
      <c r="F48" s="185"/>
      <c r="G48" s="7">
        <v>39</v>
      </c>
      <c r="H48" s="15">
        <f>H47+H46+H45+H44+H43</f>
        <v>-471624636</v>
      </c>
      <c r="I48" s="15">
        <f>I47+I46+I45+I44+I43</f>
        <v>-114207272</v>
      </c>
    </row>
    <row r="49" spans="1:9" x14ac:dyDescent="0.25">
      <c r="A49" s="182" t="s">
        <v>393</v>
      </c>
      <c r="B49" s="182"/>
      <c r="C49" s="182"/>
      <c r="D49" s="182"/>
      <c r="E49" s="182"/>
      <c r="F49" s="182"/>
      <c r="G49" s="7">
        <v>40</v>
      </c>
      <c r="H49" s="15">
        <f>H48+H42</f>
        <v>193170178</v>
      </c>
      <c r="I49" s="15">
        <f>I48+I42</f>
        <v>25136912</v>
      </c>
    </row>
    <row r="50" spans="1:9" x14ac:dyDescent="0.25">
      <c r="A50" s="184" t="s">
        <v>300</v>
      </c>
      <c r="B50" s="184"/>
      <c r="C50" s="184"/>
      <c r="D50" s="184"/>
      <c r="E50" s="184"/>
      <c r="F50" s="184"/>
      <c r="G50" s="5">
        <v>41</v>
      </c>
      <c r="H50" s="16"/>
      <c r="I50" s="16"/>
    </row>
    <row r="51" spans="1:9" x14ac:dyDescent="0.25">
      <c r="A51" s="182" t="s">
        <v>394</v>
      </c>
      <c r="B51" s="182"/>
      <c r="C51" s="182"/>
      <c r="D51" s="182"/>
      <c r="E51" s="182"/>
      <c r="F51" s="182"/>
      <c r="G51" s="7">
        <v>42</v>
      </c>
      <c r="H51" s="15">
        <f>H21+H36+H49+H50</f>
        <v>675207349</v>
      </c>
      <c r="I51" s="15">
        <f>I21+I36+I49+I50</f>
        <v>979659443</v>
      </c>
    </row>
    <row r="52" spans="1:9" x14ac:dyDescent="0.25">
      <c r="A52" s="201" t="s">
        <v>264</v>
      </c>
      <c r="B52" s="201"/>
      <c r="C52" s="201"/>
      <c r="D52" s="201"/>
      <c r="E52" s="201"/>
      <c r="F52" s="201"/>
      <c r="G52" s="5">
        <v>43</v>
      </c>
      <c r="H52" s="16">
        <v>3352154674</v>
      </c>
      <c r="I52" s="16">
        <v>3514494986</v>
      </c>
    </row>
    <row r="53" spans="1:9" x14ac:dyDescent="0.25">
      <c r="A53" s="201" t="s">
        <v>395</v>
      </c>
      <c r="B53" s="201"/>
      <c r="C53" s="201"/>
      <c r="D53" s="201"/>
      <c r="E53" s="201"/>
      <c r="F53" s="201"/>
      <c r="G53" s="5">
        <v>44</v>
      </c>
      <c r="H53" s="21">
        <f>H52+H51</f>
        <v>4027362023</v>
      </c>
      <c r="I53" s="21">
        <f>I52+I51</f>
        <v>4494154429</v>
      </c>
    </row>
  </sheetData>
  <mergeCells count="53">
    <mergeCell ref="A49:F49"/>
    <mergeCell ref="A50:F50"/>
    <mergeCell ref="A51:F51"/>
    <mergeCell ref="A52:F52"/>
    <mergeCell ref="A53:F53"/>
    <mergeCell ref="A43:F43"/>
    <mergeCell ref="A44:F44"/>
    <mergeCell ref="A45:F45"/>
    <mergeCell ref="A46:F46"/>
    <mergeCell ref="A47:F47"/>
    <mergeCell ref="A48:F48"/>
    <mergeCell ref="A37:I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I22"/>
    <mergeCell ref="A23:F23"/>
    <mergeCell ref="A24:F24"/>
    <mergeCell ref="A13:F13"/>
    <mergeCell ref="A14:F14"/>
    <mergeCell ref="A15:F15"/>
    <mergeCell ref="A16:F16"/>
    <mergeCell ref="A17:F17"/>
    <mergeCell ref="A18:F18"/>
    <mergeCell ref="A7:I7"/>
    <mergeCell ref="A8:F8"/>
    <mergeCell ref="A9:F9"/>
    <mergeCell ref="A10:F10"/>
    <mergeCell ref="A11:F11"/>
    <mergeCell ref="A12:F12"/>
    <mergeCell ref="A1:I1"/>
    <mergeCell ref="A2:I2"/>
    <mergeCell ref="A3:I3"/>
    <mergeCell ref="A4:I4"/>
    <mergeCell ref="A5:F5"/>
    <mergeCell ref="A6:F6"/>
  </mergeCells>
  <dataValidations count="4">
    <dataValidation type="whole" operator="greaterThanOrEqual" allowBlank="1" showInputMessage="1" showErrorMessage="1" errorTitle="Incorrect entry" error="You can enter only positive whole numbers." sqref="H22:I22 H37:I37">
      <formula1>0</formula1>
    </dataValidation>
    <dataValidation type="whole" operator="notEqual" allowBlank="1" showInputMessage="1" showErrorMessage="1" errorTitle="Incorrect entry" error="You can enter only whole numbers" sqref="H20:I21 H17:I17 H33:I33 H36:I36 H49:I51">
      <formula1>999999999999</formula1>
    </dataValidation>
    <dataValidation type="whole" operator="lessThanOrEqual" allowBlank="1" showInputMessage="1" showErrorMessage="1" errorTitle="Incorrect entry" error="You can enter only negative whole numbers or a zero" sqref="H14:I16 H18:I19 H34:I35 H30:I32 H43:I48">
      <formula1>0</formula1>
    </dataValidation>
    <dataValidation type="whole" operator="greaterThanOrEqual" allowBlank="1" showInputMessage="1" showErrorMessage="1" errorTitle="Incorrect entry" error="You can enter only positive whole numbers" sqref="H8:I13 H23:I29 H52:I53 H38:I42">
      <formula1>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abSelected="1" workbookViewId="0">
      <selection activeCell="AB5" sqref="AB5"/>
    </sheetView>
  </sheetViews>
  <sheetFormatPr defaultRowHeight="15" x14ac:dyDescent="0.25"/>
  <sheetData>
    <row r="1" spans="1:25" x14ac:dyDescent="0.25">
      <c r="A1" s="222" t="s">
        <v>301</v>
      </c>
      <c r="B1" s="223"/>
      <c r="C1" s="223"/>
      <c r="D1" s="223"/>
      <c r="E1" s="223"/>
      <c r="F1" s="223"/>
      <c r="G1" s="223"/>
      <c r="H1" s="223"/>
      <c r="I1" s="223"/>
      <c r="J1" s="223"/>
      <c r="K1" s="22"/>
      <c r="L1" s="23"/>
      <c r="M1" s="23"/>
      <c r="N1" s="23"/>
      <c r="O1" s="23"/>
      <c r="P1" s="23"/>
      <c r="Q1" s="23"/>
      <c r="R1" s="23"/>
      <c r="S1" s="23"/>
      <c r="T1" s="23"/>
      <c r="U1" s="23"/>
      <c r="V1" s="23"/>
      <c r="W1" s="23"/>
      <c r="X1" s="23"/>
      <c r="Y1" s="23"/>
    </row>
    <row r="2" spans="1:25" ht="15.75" x14ac:dyDescent="0.25">
      <c r="A2" s="38"/>
      <c r="B2" s="39"/>
      <c r="C2" s="224" t="s">
        <v>302</v>
      </c>
      <c r="D2" s="224"/>
      <c r="E2" s="24">
        <v>44197</v>
      </c>
      <c r="F2" s="40" t="s">
        <v>111</v>
      </c>
      <c r="G2" s="24">
        <v>44377</v>
      </c>
      <c r="H2" s="25"/>
      <c r="I2" s="25"/>
      <c r="J2" s="25"/>
      <c r="K2" s="26"/>
      <c r="L2" s="23"/>
      <c r="M2" s="23"/>
      <c r="N2" s="23"/>
      <c r="O2" s="23"/>
      <c r="P2" s="23"/>
      <c r="Q2" s="23"/>
      <c r="R2" s="23"/>
      <c r="S2" s="23"/>
      <c r="T2" s="23"/>
      <c r="U2" s="23"/>
      <c r="V2" s="23"/>
      <c r="W2" s="23"/>
      <c r="X2" s="23" t="s">
        <v>1</v>
      </c>
      <c r="Y2" s="23"/>
    </row>
    <row r="3" spans="1:25" x14ac:dyDescent="0.25">
      <c r="A3" s="225" t="s">
        <v>2</v>
      </c>
      <c r="B3" s="226"/>
      <c r="C3" s="226"/>
      <c r="D3" s="226"/>
      <c r="E3" s="226"/>
      <c r="F3" s="226"/>
      <c r="G3" s="225" t="s">
        <v>303</v>
      </c>
      <c r="H3" s="218" t="s">
        <v>304</v>
      </c>
      <c r="I3" s="218"/>
      <c r="J3" s="218"/>
      <c r="K3" s="218"/>
      <c r="L3" s="218"/>
      <c r="M3" s="218"/>
      <c r="N3" s="218"/>
      <c r="O3" s="218"/>
      <c r="P3" s="218"/>
      <c r="Q3" s="218"/>
      <c r="R3" s="218"/>
      <c r="S3" s="218"/>
      <c r="T3" s="218"/>
      <c r="U3" s="218"/>
      <c r="V3" s="218"/>
      <c r="W3" s="218"/>
      <c r="X3" s="218" t="s">
        <v>305</v>
      </c>
      <c r="Y3" s="218" t="s">
        <v>306</v>
      </c>
    </row>
    <row r="4" spans="1:25" ht="123.75" x14ac:dyDescent="0.25">
      <c r="A4" s="226"/>
      <c r="B4" s="226"/>
      <c r="C4" s="226"/>
      <c r="D4" s="226"/>
      <c r="E4" s="226"/>
      <c r="F4" s="226"/>
      <c r="G4" s="216"/>
      <c r="H4" s="41" t="s">
        <v>307</v>
      </c>
      <c r="I4" s="41" t="s">
        <v>308</v>
      </c>
      <c r="J4" s="41" t="s">
        <v>309</v>
      </c>
      <c r="K4" s="41" t="s">
        <v>310</v>
      </c>
      <c r="L4" s="41" t="s">
        <v>311</v>
      </c>
      <c r="M4" s="41" t="s">
        <v>312</v>
      </c>
      <c r="N4" s="41" t="s">
        <v>313</v>
      </c>
      <c r="O4" s="41" t="s">
        <v>314</v>
      </c>
      <c r="P4" s="35" t="s">
        <v>315</v>
      </c>
      <c r="Q4" s="41" t="s">
        <v>316</v>
      </c>
      <c r="R4" s="41" t="s">
        <v>317</v>
      </c>
      <c r="S4" s="35" t="s">
        <v>318</v>
      </c>
      <c r="T4" s="35" t="s">
        <v>319</v>
      </c>
      <c r="U4" s="41" t="s">
        <v>320</v>
      </c>
      <c r="V4" s="41" t="s">
        <v>321</v>
      </c>
      <c r="W4" s="41" t="s">
        <v>322</v>
      </c>
      <c r="X4" s="219"/>
      <c r="Y4" s="219"/>
    </row>
    <row r="5" spans="1:25" ht="33.75" x14ac:dyDescent="0.25">
      <c r="A5" s="220">
        <v>1</v>
      </c>
      <c r="B5" s="220"/>
      <c r="C5" s="220"/>
      <c r="D5" s="220"/>
      <c r="E5" s="220"/>
      <c r="F5" s="220"/>
      <c r="G5" s="27">
        <v>2</v>
      </c>
      <c r="H5" s="41" t="s">
        <v>211</v>
      </c>
      <c r="I5" s="28" t="s">
        <v>212</v>
      </c>
      <c r="J5" s="41" t="s">
        <v>323</v>
      </c>
      <c r="K5" s="28" t="s">
        <v>324</v>
      </c>
      <c r="L5" s="41" t="s">
        <v>325</v>
      </c>
      <c r="M5" s="28" t="s">
        <v>326</v>
      </c>
      <c r="N5" s="41" t="s">
        <v>327</v>
      </c>
      <c r="O5" s="28" t="s">
        <v>328</v>
      </c>
      <c r="P5" s="41" t="s">
        <v>329</v>
      </c>
      <c r="Q5" s="28" t="s">
        <v>330</v>
      </c>
      <c r="R5" s="41" t="s">
        <v>331</v>
      </c>
      <c r="S5" s="41" t="s">
        <v>332</v>
      </c>
      <c r="T5" s="41" t="s">
        <v>333</v>
      </c>
      <c r="U5" s="41" t="s">
        <v>334</v>
      </c>
      <c r="V5" s="41" t="s">
        <v>335</v>
      </c>
      <c r="W5" s="41" t="s">
        <v>336</v>
      </c>
      <c r="X5" s="41">
        <v>19</v>
      </c>
      <c r="Y5" s="28" t="s">
        <v>337</v>
      </c>
    </row>
    <row r="6" spans="1:25" x14ac:dyDescent="0.25">
      <c r="A6" s="214" t="s">
        <v>338</v>
      </c>
      <c r="B6" s="214"/>
      <c r="C6" s="214"/>
      <c r="D6" s="214"/>
      <c r="E6" s="214"/>
      <c r="F6" s="214"/>
      <c r="G6" s="214"/>
      <c r="H6" s="214"/>
      <c r="I6" s="214"/>
      <c r="J6" s="214"/>
      <c r="K6" s="214"/>
      <c r="L6" s="214"/>
      <c r="M6" s="214"/>
      <c r="N6" s="221"/>
      <c r="O6" s="221"/>
      <c r="P6" s="221"/>
      <c r="Q6" s="221"/>
      <c r="R6" s="221"/>
      <c r="S6" s="221"/>
      <c r="T6" s="221"/>
      <c r="U6" s="221"/>
      <c r="V6" s="221"/>
      <c r="W6" s="221"/>
      <c r="X6" s="221"/>
      <c r="Y6" s="215"/>
    </row>
    <row r="7" spans="1:25" x14ac:dyDescent="0.25">
      <c r="A7" s="217" t="s">
        <v>339</v>
      </c>
      <c r="B7" s="217"/>
      <c r="C7" s="217"/>
      <c r="D7" s="217"/>
      <c r="E7" s="217"/>
      <c r="F7" s="217"/>
      <c r="G7" s="29">
        <v>1</v>
      </c>
      <c r="H7" s="30">
        <v>19792159200</v>
      </c>
      <c r="I7" s="30">
        <v>0</v>
      </c>
      <c r="J7" s="30">
        <v>423770181</v>
      </c>
      <c r="K7" s="30">
        <v>0</v>
      </c>
      <c r="L7" s="30">
        <v>0</v>
      </c>
      <c r="M7" s="30">
        <v>0</v>
      </c>
      <c r="N7" s="30">
        <v>63936649</v>
      </c>
      <c r="O7" s="30">
        <v>20917773</v>
      </c>
      <c r="P7" s="30">
        <v>88364849</v>
      </c>
      <c r="Q7" s="30">
        <v>0</v>
      </c>
      <c r="R7" s="30">
        <v>0</v>
      </c>
      <c r="S7" s="30">
        <v>0</v>
      </c>
      <c r="T7" s="30">
        <v>0</v>
      </c>
      <c r="U7" s="30">
        <v>5183561763</v>
      </c>
      <c r="V7" s="30"/>
      <c r="W7" s="31">
        <f>H7+I7+J7+K7-L7+M7+N7+O7+P7+Q7+R7+U7+V7+S7+T7</f>
        <v>25572710415</v>
      </c>
      <c r="X7" s="30">
        <v>37544910</v>
      </c>
      <c r="Y7" s="31">
        <f>W7+X7</f>
        <v>25610255325</v>
      </c>
    </row>
    <row r="8" spans="1:25" x14ac:dyDescent="0.25">
      <c r="A8" s="212" t="s">
        <v>406</v>
      </c>
      <c r="B8" s="212"/>
      <c r="C8" s="212"/>
      <c r="D8" s="212"/>
      <c r="E8" s="212"/>
      <c r="F8" s="212"/>
      <c r="G8" s="29">
        <v>2</v>
      </c>
      <c r="H8" s="30">
        <v>0</v>
      </c>
      <c r="I8" s="30">
        <v>0</v>
      </c>
      <c r="J8" s="30">
        <v>0</v>
      </c>
      <c r="K8" s="30">
        <v>0</v>
      </c>
      <c r="L8" s="30">
        <v>0</v>
      </c>
      <c r="M8" s="30">
        <v>0</v>
      </c>
      <c r="N8" s="30">
        <v>0</v>
      </c>
      <c r="O8" s="30">
        <v>0</v>
      </c>
      <c r="P8" s="30">
        <v>0</v>
      </c>
      <c r="Q8" s="30">
        <v>0</v>
      </c>
      <c r="R8" s="30">
        <v>0</v>
      </c>
      <c r="S8" s="30">
        <v>0</v>
      </c>
      <c r="T8" s="30">
        <v>0</v>
      </c>
      <c r="U8" s="30">
        <v>0</v>
      </c>
      <c r="V8" s="30">
        <v>0</v>
      </c>
      <c r="W8" s="31">
        <f t="shared" ref="W8:W9" si="0">H8+I8+J8+K8-L8+M8+N8+O8+P8+Q8+R8+U8+V8+S8+T8</f>
        <v>0</v>
      </c>
      <c r="X8" s="30"/>
      <c r="Y8" s="31">
        <f t="shared" ref="Y8:Y9" si="1">W8+X8</f>
        <v>0</v>
      </c>
    </row>
    <row r="9" spans="1:25" x14ac:dyDescent="0.25">
      <c r="A9" s="212" t="s">
        <v>341</v>
      </c>
      <c r="B9" s="212"/>
      <c r="C9" s="212"/>
      <c r="D9" s="212"/>
      <c r="E9" s="212"/>
      <c r="F9" s="212"/>
      <c r="G9" s="29">
        <v>3</v>
      </c>
      <c r="H9" s="30">
        <v>0</v>
      </c>
      <c r="I9" s="30">
        <v>0</v>
      </c>
      <c r="J9" s="30">
        <v>0</v>
      </c>
      <c r="K9" s="30">
        <v>0</v>
      </c>
      <c r="L9" s="30">
        <v>0</v>
      </c>
      <c r="M9" s="30">
        <v>0</v>
      </c>
      <c r="N9" s="30">
        <v>0</v>
      </c>
      <c r="O9" s="30">
        <v>0</v>
      </c>
      <c r="P9" s="30">
        <v>0</v>
      </c>
      <c r="Q9" s="30">
        <v>0</v>
      </c>
      <c r="R9" s="30">
        <v>0</v>
      </c>
      <c r="S9" s="30">
        <v>0</v>
      </c>
      <c r="T9" s="30">
        <v>0</v>
      </c>
      <c r="U9" s="30">
        <v>0</v>
      </c>
      <c r="V9" s="30">
        <v>0</v>
      </c>
      <c r="W9" s="31">
        <f t="shared" si="0"/>
        <v>0</v>
      </c>
      <c r="X9" s="30"/>
      <c r="Y9" s="31">
        <f t="shared" si="1"/>
        <v>0</v>
      </c>
    </row>
    <row r="10" spans="1:25" x14ac:dyDescent="0.25">
      <c r="A10" s="213" t="s">
        <v>342</v>
      </c>
      <c r="B10" s="213"/>
      <c r="C10" s="213"/>
      <c r="D10" s="213"/>
      <c r="E10" s="213"/>
      <c r="F10" s="213"/>
      <c r="G10" s="32">
        <v>4</v>
      </c>
      <c r="H10" s="33">
        <f>H7+H8+H9</f>
        <v>19792159200</v>
      </c>
      <c r="I10" s="33">
        <f t="shared" ref="I10:Y10" si="2">I7+I8+I9</f>
        <v>0</v>
      </c>
      <c r="J10" s="33">
        <f t="shared" si="2"/>
        <v>423770181</v>
      </c>
      <c r="K10" s="33">
        <f t="shared" si="2"/>
        <v>0</v>
      </c>
      <c r="L10" s="33">
        <f t="shared" si="2"/>
        <v>0</v>
      </c>
      <c r="M10" s="33">
        <f t="shared" si="2"/>
        <v>0</v>
      </c>
      <c r="N10" s="33">
        <f t="shared" si="2"/>
        <v>63936649</v>
      </c>
      <c r="O10" s="33">
        <f t="shared" si="2"/>
        <v>20917773</v>
      </c>
      <c r="P10" s="33">
        <f t="shared" si="2"/>
        <v>88364849</v>
      </c>
      <c r="Q10" s="33">
        <f t="shared" si="2"/>
        <v>0</v>
      </c>
      <c r="R10" s="33">
        <f t="shared" si="2"/>
        <v>0</v>
      </c>
      <c r="S10" s="33">
        <f t="shared" si="2"/>
        <v>0</v>
      </c>
      <c r="T10" s="33">
        <f t="shared" si="2"/>
        <v>0</v>
      </c>
      <c r="U10" s="33">
        <f t="shared" si="2"/>
        <v>5183561763</v>
      </c>
      <c r="V10" s="33">
        <f t="shared" si="2"/>
        <v>0</v>
      </c>
      <c r="W10" s="33">
        <f t="shared" si="2"/>
        <v>25572710415</v>
      </c>
      <c r="X10" s="33">
        <f t="shared" si="2"/>
        <v>37544910</v>
      </c>
      <c r="Y10" s="33">
        <f t="shared" si="2"/>
        <v>25610255325</v>
      </c>
    </row>
    <row r="11" spans="1:25" x14ac:dyDescent="0.25">
      <c r="A11" s="212" t="s">
        <v>343</v>
      </c>
      <c r="B11" s="212"/>
      <c r="C11" s="212"/>
      <c r="D11" s="212"/>
      <c r="E11" s="212"/>
      <c r="F11" s="212"/>
      <c r="G11" s="29">
        <v>5</v>
      </c>
      <c r="H11" s="34">
        <v>0</v>
      </c>
      <c r="I11" s="34">
        <v>0</v>
      </c>
      <c r="J11" s="34">
        <v>0</v>
      </c>
      <c r="K11" s="34">
        <v>0</v>
      </c>
      <c r="L11" s="34">
        <v>0</v>
      </c>
      <c r="M11" s="34">
        <v>0</v>
      </c>
      <c r="N11" s="34">
        <v>0</v>
      </c>
      <c r="O11" s="34">
        <v>0</v>
      </c>
      <c r="P11" s="34">
        <v>0</v>
      </c>
      <c r="Q11" s="34">
        <v>0</v>
      </c>
      <c r="R11" s="34">
        <v>0</v>
      </c>
      <c r="S11" s="30"/>
      <c r="T11" s="30"/>
      <c r="U11" s="34">
        <v>0</v>
      </c>
      <c r="V11" s="30">
        <v>1465144387</v>
      </c>
      <c r="W11" s="31">
        <f t="shared" ref="W11:W29" si="3">H11+I11+J11+K11-L11+M11+N11+O11+P11+Q11+R11+U11+V11+S11+T11</f>
        <v>1465144387</v>
      </c>
      <c r="X11" s="30">
        <v>-1368906</v>
      </c>
      <c r="Y11" s="31">
        <f t="shared" ref="Y11:Y29" si="4">W11+X11</f>
        <v>1463775481</v>
      </c>
    </row>
    <row r="12" spans="1:25" x14ac:dyDescent="0.25">
      <c r="A12" s="212" t="s">
        <v>344</v>
      </c>
      <c r="B12" s="212"/>
      <c r="C12" s="212"/>
      <c r="D12" s="212"/>
      <c r="E12" s="212"/>
      <c r="F12" s="212"/>
      <c r="G12" s="29">
        <v>6</v>
      </c>
      <c r="H12" s="34">
        <v>0</v>
      </c>
      <c r="I12" s="34">
        <v>0</v>
      </c>
      <c r="J12" s="34">
        <v>0</v>
      </c>
      <c r="K12" s="34">
        <v>0</v>
      </c>
      <c r="L12" s="34">
        <v>0</v>
      </c>
      <c r="M12" s="34">
        <v>0</v>
      </c>
      <c r="N12" s="30"/>
      <c r="O12" s="34">
        <v>0</v>
      </c>
      <c r="P12" s="34">
        <v>0</v>
      </c>
      <c r="Q12" s="34">
        <v>0</v>
      </c>
      <c r="R12" s="34">
        <v>0</v>
      </c>
      <c r="S12" s="30"/>
      <c r="T12" s="30"/>
      <c r="U12" s="34">
        <v>0</v>
      </c>
      <c r="V12" s="34">
        <v>0</v>
      </c>
      <c r="W12" s="31">
        <f t="shared" si="3"/>
        <v>0</v>
      </c>
      <c r="X12" s="30"/>
      <c r="Y12" s="31">
        <f t="shared" si="4"/>
        <v>0</v>
      </c>
    </row>
    <row r="13" spans="1:25" x14ac:dyDescent="0.25">
      <c r="A13" s="212" t="s">
        <v>345</v>
      </c>
      <c r="B13" s="212"/>
      <c r="C13" s="212"/>
      <c r="D13" s="212"/>
      <c r="E13" s="212"/>
      <c r="F13" s="212"/>
      <c r="G13" s="29">
        <v>7</v>
      </c>
      <c r="H13" s="34">
        <v>0</v>
      </c>
      <c r="I13" s="34">
        <v>0</v>
      </c>
      <c r="J13" s="34">
        <v>0</v>
      </c>
      <c r="K13" s="34">
        <v>0</v>
      </c>
      <c r="L13" s="34">
        <v>0</v>
      </c>
      <c r="M13" s="34">
        <v>0</v>
      </c>
      <c r="N13" s="34">
        <v>0</v>
      </c>
      <c r="O13" s="30"/>
      <c r="P13" s="34">
        <v>0</v>
      </c>
      <c r="Q13" s="34">
        <v>0</v>
      </c>
      <c r="R13" s="34">
        <v>0</v>
      </c>
      <c r="S13" s="30"/>
      <c r="T13" s="30"/>
      <c r="U13" s="30"/>
      <c r="V13" s="30"/>
      <c r="W13" s="31">
        <f t="shared" si="3"/>
        <v>0</v>
      </c>
      <c r="X13" s="30"/>
      <c r="Y13" s="31">
        <f t="shared" si="4"/>
        <v>0</v>
      </c>
    </row>
    <row r="14" spans="1:25" x14ac:dyDescent="0.25">
      <c r="A14" s="212" t="s">
        <v>346</v>
      </c>
      <c r="B14" s="212"/>
      <c r="C14" s="212"/>
      <c r="D14" s="212"/>
      <c r="E14" s="212"/>
      <c r="F14" s="212"/>
      <c r="G14" s="29">
        <v>8</v>
      </c>
      <c r="H14" s="34">
        <v>0</v>
      </c>
      <c r="I14" s="34">
        <v>0</v>
      </c>
      <c r="J14" s="34">
        <v>0</v>
      </c>
      <c r="K14" s="34">
        <v>0</v>
      </c>
      <c r="L14" s="34">
        <v>0</v>
      </c>
      <c r="M14" s="34">
        <v>0</v>
      </c>
      <c r="N14" s="34">
        <v>0</v>
      </c>
      <c r="O14" s="34">
        <v>0</v>
      </c>
      <c r="P14" s="30">
        <v>-17744183</v>
      </c>
      <c r="Q14" s="34">
        <v>0</v>
      </c>
      <c r="R14" s="34">
        <v>0</v>
      </c>
      <c r="S14" s="30"/>
      <c r="T14" s="30"/>
      <c r="U14" s="30"/>
      <c r="V14" s="30"/>
      <c r="W14" s="31">
        <f t="shared" si="3"/>
        <v>-17744183</v>
      </c>
      <c r="X14" s="30"/>
      <c r="Y14" s="31">
        <f t="shared" si="4"/>
        <v>-17744183</v>
      </c>
    </row>
    <row r="15" spans="1:25" x14ac:dyDescent="0.25">
      <c r="A15" s="212" t="s">
        <v>347</v>
      </c>
      <c r="B15" s="212"/>
      <c r="C15" s="212"/>
      <c r="D15" s="212"/>
      <c r="E15" s="212"/>
      <c r="F15" s="212"/>
      <c r="G15" s="29">
        <v>9</v>
      </c>
      <c r="H15" s="34">
        <v>0</v>
      </c>
      <c r="I15" s="34">
        <v>0</v>
      </c>
      <c r="J15" s="34">
        <v>0</v>
      </c>
      <c r="K15" s="34">
        <v>0</v>
      </c>
      <c r="L15" s="34">
        <v>0</v>
      </c>
      <c r="M15" s="34">
        <v>0</v>
      </c>
      <c r="N15" s="34">
        <v>0</v>
      </c>
      <c r="O15" s="34">
        <v>0</v>
      </c>
      <c r="P15" s="34">
        <v>0</v>
      </c>
      <c r="Q15" s="30"/>
      <c r="R15" s="34">
        <v>0</v>
      </c>
      <c r="S15" s="30"/>
      <c r="T15" s="30"/>
      <c r="U15" s="30"/>
      <c r="V15" s="30"/>
      <c r="W15" s="31">
        <f t="shared" si="3"/>
        <v>0</v>
      </c>
      <c r="X15" s="30"/>
      <c r="Y15" s="31">
        <f t="shared" si="4"/>
        <v>0</v>
      </c>
    </row>
    <row r="16" spans="1:25" x14ac:dyDescent="0.25">
      <c r="A16" s="212" t="s">
        <v>348</v>
      </c>
      <c r="B16" s="212"/>
      <c r="C16" s="212"/>
      <c r="D16" s="212"/>
      <c r="E16" s="212"/>
      <c r="F16" s="212"/>
      <c r="G16" s="29">
        <v>10</v>
      </c>
      <c r="H16" s="34">
        <v>0</v>
      </c>
      <c r="I16" s="34">
        <v>0</v>
      </c>
      <c r="J16" s="34">
        <v>0</v>
      </c>
      <c r="K16" s="34">
        <v>0</v>
      </c>
      <c r="L16" s="34">
        <v>0</v>
      </c>
      <c r="M16" s="34">
        <v>0</v>
      </c>
      <c r="N16" s="34">
        <v>0</v>
      </c>
      <c r="O16" s="34">
        <v>0</v>
      </c>
      <c r="P16" s="34">
        <v>0</v>
      </c>
      <c r="Q16" s="34">
        <v>0</v>
      </c>
      <c r="R16" s="30"/>
      <c r="S16" s="30"/>
      <c r="T16" s="30"/>
      <c r="U16" s="30"/>
      <c r="V16" s="30"/>
      <c r="W16" s="31">
        <f t="shared" si="3"/>
        <v>0</v>
      </c>
      <c r="X16" s="30"/>
      <c r="Y16" s="31">
        <f t="shared" si="4"/>
        <v>0</v>
      </c>
    </row>
    <row r="17" spans="1:25" x14ac:dyDescent="0.25">
      <c r="A17" s="212" t="s">
        <v>349</v>
      </c>
      <c r="B17" s="212"/>
      <c r="C17" s="212"/>
      <c r="D17" s="212"/>
      <c r="E17" s="212"/>
      <c r="F17" s="212"/>
      <c r="G17" s="29">
        <v>11</v>
      </c>
      <c r="H17" s="34">
        <v>0</v>
      </c>
      <c r="I17" s="34">
        <v>0</v>
      </c>
      <c r="J17" s="34">
        <v>0</v>
      </c>
      <c r="K17" s="34">
        <v>0</v>
      </c>
      <c r="L17" s="34">
        <v>0</v>
      </c>
      <c r="M17" s="34">
        <v>0</v>
      </c>
      <c r="N17" s="30"/>
      <c r="O17" s="30"/>
      <c r="P17" s="30"/>
      <c r="Q17" s="30"/>
      <c r="R17" s="30"/>
      <c r="S17" s="30"/>
      <c r="T17" s="30"/>
      <c r="U17" s="30">
        <v>19723202</v>
      </c>
      <c r="V17" s="30"/>
      <c r="W17" s="31">
        <f t="shared" si="3"/>
        <v>19723202</v>
      </c>
      <c r="X17" s="30"/>
      <c r="Y17" s="31">
        <f t="shared" si="4"/>
        <v>19723202</v>
      </c>
    </row>
    <row r="18" spans="1:25" x14ac:dyDescent="0.25">
      <c r="A18" s="212" t="s">
        <v>350</v>
      </c>
      <c r="B18" s="212"/>
      <c r="C18" s="212"/>
      <c r="D18" s="212"/>
      <c r="E18" s="212"/>
      <c r="F18" s="212"/>
      <c r="G18" s="29">
        <v>12</v>
      </c>
      <c r="H18" s="34">
        <v>0</v>
      </c>
      <c r="I18" s="34">
        <v>0</v>
      </c>
      <c r="J18" s="34">
        <v>0</v>
      </c>
      <c r="K18" s="34">
        <v>0</v>
      </c>
      <c r="L18" s="34">
        <v>0</v>
      </c>
      <c r="M18" s="34">
        <v>0</v>
      </c>
      <c r="N18" s="30"/>
      <c r="O18" s="30"/>
      <c r="P18" s="30"/>
      <c r="Q18" s="30"/>
      <c r="R18" s="30"/>
      <c r="S18" s="30"/>
      <c r="T18" s="30"/>
      <c r="U18" s="30"/>
      <c r="V18" s="30"/>
      <c r="W18" s="31">
        <f t="shared" si="3"/>
        <v>0</v>
      </c>
      <c r="X18" s="30"/>
      <c r="Y18" s="31">
        <f t="shared" si="4"/>
        <v>0</v>
      </c>
    </row>
    <row r="19" spans="1:25" x14ac:dyDescent="0.25">
      <c r="A19" s="212" t="s">
        <v>351</v>
      </c>
      <c r="B19" s="212"/>
      <c r="C19" s="212"/>
      <c r="D19" s="212"/>
      <c r="E19" s="212"/>
      <c r="F19" s="212"/>
      <c r="G19" s="29">
        <v>13</v>
      </c>
      <c r="H19" s="30"/>
      <c r="I19" s="30"/>
      <c r="J19" s="30"/>
      <c r="K19" s="30"/>
      <c r="L19" s="30"/>
      <c r="M19" s="30"/>
      <c r="N19" s="30"/>
      <c r="O19" s="30"/>
      <c r="P19" s="30"/>
      <c r="Q19" s="30"/>
      <c r="R19" s="30"/>
      <c r="S19" s="30"/>
      <c r="T19" s="30"/>
      <c r="U19" s="30"/>
      <c r="V19" s="30"/>
      <c r="W19" s="31">
        <f t="shared" si="3"/>
        <v>0</v>
      </c>
      <c r="X19" s="30"/>
      <c r="Y19" s="31">
        <f t="shared" si="4"/>
        <v>0</v>
      </c>
    </row>
    <row r="20" spans="1:25" x14ac:dyDescent="0.25">
      <c r="A20" s="212" t="s">
        <v>352</v>
      </c>
      <c r="B20" s="212"/>
      <c r="C20" s="212"/>
      <c r="D20" s="212"/>
      <c r="E20" s="212"/>
      <c r="F20" s="212"/>
      <c r="G20" s="29">
        <v>14</v>
      </c>
      <c r="H20" s="34">
        <v>0</v>
      </c>
      <c r="I20" s="34">
        <v>0</v>
      </c>
      <c r="J20" s="34">
        <v>0</v>
      </c>
      <c r="K20" s="34">
        <v>0</v>
      </c>
      <c r="L20" s="34">
        <v>0</v>
      </c>
      <c r="M20" s="34">
        <v>0</v>
      </c>
      <c r="N20" s="30"/>
      <c r="O20" s="30"/>
      <c r="P20" s="30"/>
      <c r="Q20" s="30"/>
      <c r="R20" s="30"/>
      <c r="S20" s="30"/>
      <c r="T20" s="30"/>
      <c r="U20" s="30"/>
      <c r="V20" s="30"/>
      <c r="W20" s="31">
        <f t="shared" si="3"/>
        <v>0</v>
      </c>
      <c r="X20" s="30"/>
      <c r="Y20" s="31">
        <f t="shared" si="4"/>
        <v>0</v>
      </c>
    </row>
    <row r="21" spans="1:25" x14ac:dyDescent="0.25">
      <c r="A21" s="212" t="s">
        <v>353</v>
      </c>
      <c r="B21" s="212"/>
      <c r="C21" s="212"/>
      <c r="D21" s="212"/>
      <c r="E21" s="212"/>
      <c r="F21" s="212"/>
      <c r="G21" s="29">
        <v>15</v>
      </c>
      <c r="H21" s="30"/>
      <c r="I21" s="30"/>
      <c r="J21" s="30"/>
      <c r="K21" s="30"/>
      <c r="L21" s="30"/>
      <c r="M21" s="30"/>
      <c r="N21" s="30"/>
      <c r="O21" s="30"/>
      <c r="P21" s="30"/>
      <c r="Q21" s="30"/>
      <c r="R21" s="30"/>
      <c r="S21" s="30"/>
      <c r="T21" s="30"/>
      <c r="U21" s="30"/>
      <c r="V21" s="30"/>
      <c r="W21" s="31">
        <f t="shared" si="3"/>
        <v>0</v>
      </c>
      <c r="X21" s="30"/>
      <c r="Y21" s="31">
        <f t="shared" si="4"/>
        <v>0</v>
      </c>
    </row>
    <row r="22" spans="1:25" x14ac:dyDescent="0.25">
      <c r="A22" s="212" t="s">
        <v>354</v>
      </c>
      <c r="B22" s="212"/>
      <c r="C22" s="212"/>
      <c r="D22" s="212"/>
      <c r="E22" s="212"/>
      <c r="F22" s="212"/>
      <c r="G22" s="29">
        <v>16</v>
      </c>
      <c r="H22" s="30"/>
      <c r="I22" s="30"/>
      <c r="J22" s="30"/>
      <c r="K22" s="30"/>
      <c r="L22" s="30"/>
      <c r="M22" s="30"/>
      <c r="N22" s="30"/>
      <c r="O22" s="30"/>
      <c r="P22" s="30"/>
      <c r="Q22" s="30"/>
      <c r="R22" s="30"/>
      <c r="S22" s="30"/>
      <c r="T22" s="30"/>
      <c r="U22" s="30"/>
      <c r="V22" s="30"/>
      <c r="W22" s="31">
        <f t="shared" si="3"/>
        <v>0</v>
      </c>
      <c r="X22" s="30"/>
      <c r="Y22" s="31">
        <f t="shared" si="4"/>
        <v>0</v>
      </c>
    </row>
    <row r="23" spans="1:25" x14ac:dyDescent="0.25">
      <c r="A23" s="212" t="s">
        <v>355</v>
      </c>
      <c r="B23" s="212"/>
      <c r="C23" s="212"/>
      <c r="D23" s="212"/>
      <c r="E23" s="212"/>
      <c r="F23" s="212"/>
      <c r="G23" s="29">
        <v>17</v>
      </c>
      <c r="H23" s="30"/>
      <c r="I23" s="30"/>
      <c r="J23" s="30"/>
      <c r="K23" s="30"/>
      <c r="L23" s="30"/>
      <c r="M23" s="30"/>
      <c r="N23" s="30"/>
      <c r="O23" s="30"/>
      <c r="P23" s="30"/>
      <c r="Q23" s="30"/>
      <c r="R23" s="30"/>
      <c r="S23" s="30"/>
      <c r="T23" s="30"/>
      <c r="U23" s="30"/>
      <c r="V23" s="30"/>
      <c r="W23" s="31">
        <f t="shared" si="3"/>
        <v>0</v>
      </c>
      <c r="X23" s="30"/>
      <c r="Y23" s="31">
        <f t="shared" si="4"/>
        <v>0</v>
      </c>
    </row>
    <row r="24" spans="1:25" x14ac:dyDescent="0.25">
      <c r="A24" s="212" t="s">
        <v>356</v>
      </c>
      <c r="B24" s="212"/>
      <c r="C24" s="212"/>
      <c r="D24" s="212"/>
      <c r="E24" s="212"/>
      <c r="F24" s="212"/>
      <c r="G24" s="29">
        <v>18</v>
      </c>
      <c r="H24" s="30"/>
      <c r="I24" s="30"/>
      <c r="J24" s="30"/>
      <c r="K24" s="30"/>
      <c r="L24" s="30"/>
      <c r="M24" s="30"/>
      <c r="N24" s="30"/>
      <c r="O24" s="30"/>
      <c r="P24" s="30"/>
      <c r="Q24" s="30"/>
      <c r="R24" s="30"/>
      <c r="S24" s="30"/>
      <c r="T24" s="30"/>
      <c r="U24" s="30"/>
      <c r="V24" s="30"/>
      <c r="W24" s="31">
        <f t="shared" si="3"/>
        <v>0</v>
      </c>
      <c r="X24" s="30"/>
      <c r="Y24" s="31">
        <f t="shared" si="4"/>
        <v>0</v>
      </c>
    </row>
    <row r="25" spans="1:25" x14ac:dyDescent="0.25">
      <c r="A25" s="212" t="s">
        <v>357</v>
      </c>
      <c r="B25" s="212"/>
      <c r="C25" s="212"/>
      <c r="D25" s="212"/>
      <c r="E25" s="212"/>
      <c r="F25" s="212"/>
      <c r="G25" s="29">
        <v>19</v>
      </c>
      <c r="H25" s="30"/>
      <c r="I25" s="30"/>
      <c r="J25" s="30"/>
      <c r="K25" s="30"/>
      <c r="L25" s="30"/>
      <c r="M25" s="30"/>
      <c r="N25" s="30"/>
      <c r="O25" s="30"/>
      <c r="P25" s="30"/>
      <c r="Q25" s="30"/>
      <c r="R25" s="30"/>
      <c r="S25" s="30"/>
      <c r="T25" s="30"/>
      <c r="U25" s="30"/>
      <c r="V25" s="30"/>
      <c r="W25" s="31">
        <f t="shared" si="3"/>
        <v>0</v>
      </c>
      <c r="X25" s="30"/>
      <c r="Y25" s="31">
        <f t="shared" si="4"/>
        <v>0</v>
      </c>
    </row>
    <row r="26" spans="1:25" x14ac:dyDescent="0.25">
      <c r="A26" s="212" t="s">
        <v>363</v>
      </c>
      <c r="B26" s="212"/>
      <c r="C26" s="212"/>
      <c r="D26" s="212"/>
      <c r="E26" s="212"/>
      <c r="F26" s="212"/>
      <c r="G26" s="29">
        <v>20</v>
      </c>
      <c r="H26" s="30"/>
      <c r="I26" s="30"/>
      <c r="J26" s="30"/>
      <c r="K26" s="30"/>
      <c r="L26" s="30"/>
      <c r="M26" s="30"/>
      <c r="N26" s="30"/>
      <c r="O26" s="30"/>
      <c r="P26" s="30"/>
      <c r="Q26" s="30"/>
      <c r="R26" s="30"/>
      <c r="S26" s="30"/>
      <c r="T26" s="30"/>
      <c r="U26" s="30">
        <v>-664384597</v>
      </c>
      <c r="V26" s="30"/>
      <c r="W26" s="31">
        <f t="shared" si="3"/>
        <v>-664384597</v>
      </c>
      <c r="X26" s="30"/>
      <c r="Y26" s="31">
        <f t="shared" si="4"/>
        <v>-664384597</v>
      </c>
    </row>
    <row r="27" spans="1:25" x14ac:dyDescent="0.25">
      <c r="A27" s="212" t="s">
        <v>358</v>
      </c>
      <c r="B27" s="212"/>
      <c r="C27" s="212"/>
      <c r="D27" s="212"/>
      <c r="E27" s="212"/>
      <c r="F27" s="212"/>
      <c r="G27" s="29">
        <v>21</v>
      </c>
      <c r="H27" s="30"/>
      <c r="I27" s="30"/>
      <c r="J27" s="30"/>
      <c r="K27" s="30"/>
      <c r="L27" s="30"/>
      <c r="M27" s="30"/>
      <c r="N27" s="30"/>
      <c r="O27" s="30"/>
      <c r="P27" s="30">
        <v>1391547</v>
      </c>
      <c r="Q27" s="30"/>
      <c r="R27" s="30"/>
      <c r="S27" s="30"/>
      <c r="T27" s="30"/>
      <c r="U27" s="30"/>
      <c r="V27" s="30"/>
      <c r="W27" s="31">
        <f t="shared" si="3"/>
        <v>1391547</v>
      </c>
      <c r="X27" s="30"/>
      <c r="Y27" s="31">
        <f t="shared" si="4"/>
        <v>1391547</v>
      </c>
    </row>
    <row r="28" spans="1:25" x14ac:dyDescent="0.25">
      <c r="A28" s="212" t="s">
        <v>359</v>
      </c>
      <c r="B28" s="212"/>
      <c r="C28" s="212"/>
      <c r="D28" s="212"/>
      <c r="E28" s="212"/>
      <c r="F28" s="212"/>
      <c r="G28" s="29">
        <v>22</v>
      </c>
      <c r="H28" s="30"/>
      <c r="I28" s="30"/>
      <c r="J28" s="30">
        <v>55365454</v>
      </c>
      <c r="K28" s="30"/>
      <c r="L28" s="30"/>
      <c r="M28" s="30"/>
      <c r="N28" s="30"/>
      <c r="O28" s="30"/>
      <c r="P28" s="30"/>
      <c r="Q28" s="30"/>
      <c r="R28" s="30"/>
      <c r="S28" s="30"/>
      <c r="T28" s="30"/>
      <c r="U28" s="30">
        <v>-55365454</v>
      </c>
      <c r="V28" s="30"/>
      <c r="W28" s="31">
        <f t="shared" si="3"/>
        <v>0</v>
      </c>
      <c r="X28" s="30"/>
      <c r="Y28" s="31">
        <f t="shared" si="4"/>
        <v>0</v>
      </c>
    </row>
    <row r="29" spans="1:25" x14ac:dyDescent="0.25">
      <c r="A29" s="212" t="s">
        <v>360</v>
      </c>
      <c r="B29" s="212"/>
      <c r="C29" s="212"/>
      <c r="D29" s="212"/>
      <c r="E29" s="212"/>
      <c r="F29" s="212"/>
      <c r="G29" s="29">
        <v>23</v>
      </c>
      <c r="H29" s="30"/>
      <c r="I29" s="30"/>
      <c r="J29" s="30"/>
      <c r="K29" s="30"/>
      <c r="L29" s="30"/>
      <c r="M29" s="30"/>
      <c r="N29" s="30"/>
      <c r="O29" s="30"/>
      <c r="P29" s="30"/>
      <c r="Q29" s="30"/>
      <c r="R29" s="30"/>
      <c r="S29" s="30"/>
      <c r="T29" s="30"/>
      <c r="U29" s="30"/>
      <c r="V29" s="30"/>
      <c r="W29" s="31">
        <f t="shared" si="3"/>
        <v>0</v>
      </c>
      <c r="X29" s="30"/>
      <c r="Y29" s="31">
        <f t="shared" si="4"/>
        <v>0</v>
      </c>
    </row>
    <row r="30" spans="1:25" x14ac:dyDescent="0.25">
      <c r="A30" s="213" t="s">
        <v>396</v>
      </c>
      <c r="B30" s="213"/>
      <c r="C30" s="213"/>
      <c r="D30" s="213"/>
      <c r="E30" s="213"/>
      <c r="F30" s="213"/>
      <c r="G30" s="32">
        <v>24</v>
      </c>
      <c r="H30" s="33">
        <f>SUM(H10:H29)</f>
        <v>19792159200</v>
      </c>
      <c r="I30" s="33">
        <f t="shared" ref="I30:Y30" si="5">SUM(I10:I29)</f>
        <v>0</v>
      </c>
      <c r="J30" s="33">
        <f t="shared" si="5"/>
        <v>479135635</v>
      </c>
      <c r="K30" s="33">
        <f t="shared" si="5"/>
        <v>0</v>
      </c>
      <c r="L30" s="33">
        <f t="shared" si="5"/>
        <v>0</v>
      </c>
      <c r="M30" s="33">
        <f t="shared" si="5"/>
        <v>0</v>
      </c>
      <c r="N30" s="33">
        <f t="shared" si="5"/>
        <v>63936649</v>
      </c>
      <c r="O30" s="33">
        <f t="shared" si="5"/>
        <v>20917773</v>
      </c>
      <c r="P30" s="33">
        <f t="shared" si="5"/>
        <v>72012213</v>
      </c>
      <c r="Q30" s="33">
        <f t="shared" si="5"/>
        <v>0</v>
      </c>
      <c r="R30" s="33">
        <f t="shared" si="5"/>
        <v>0</v>
      </c>
      <c r="S30" s="33">
        <f t="shared" si="5"/>
        <v>0</v>
      </c>
      <c r="T30" s="33">
        <f t="shared" si="5"/>
        <v>0</v>
      </c>
      <c r="U30" s="33">
        <f t="shared" si="5"/>
        <v>4483534914</v>
      </c>
      <c r="V30" s="33">
        <f t="shared" si="5"/>
        <v>1465144387</v>
      </c>
      <c r="W30" s="33">
        <f t="shared" si="5"/>
        <v>26376840771</v>
      </c>
      <c r="X30" s="33">
        <f t="shared" si="5"/>
        <v>36176004</v>
      </c>
      <c r="Y30" s="33">
        <f t="shared" si="5"/>
        <v>26413016775</v>
      </c>
    </row>
    <row r="31" spans="1:25" x14ac:dyDescent="0.25">
      <c r="A31" s="214" t="s">
        <v>361</v>
      </c>
      <c r="B31" s="215"/>
      <c r="C31" s="215"/>
      <c r="D31" s="215"/>
      <c r="E31" s="215"/>
      <c r="F31" s="215"/>
      <c r="G31" s="215"/>
      <c r="H31" s="215"/>
      <c r="I31" s="215"/>
      <c r="J31" s="215"/>
      <c r="K31" s="215"/>
      <c r="L31" s="215"/>
      <c r="M31" s="215"/>
      <c r="N31" s="215"/>
      <c r="O31" s="215"/>
      <c r="P31" s="215"/>
      <c r="Q31" s="215"/>
      <c r="R31" s="215"/>
      <c r="S31" s="215"/>
      <c r="T31" s="215"/>
      <c r="U31" s="215"/>
      <c r="V31" s="215"/>
      <c r="W31" s="215"/>
      <c r="X31" s="215"/>
      <c r="Y31" s="215"/>
    </row>
    <row r="32" spans="1:25" x14ac:dyDescent="0.25">
      <c r="A32" s="211" t="s">
        <v>397</v>
      </c>
      <c r="B32" s="211"/>
      <c r="C32" s="211"/>
      <c r="D32" s="211"/>
      <c r="E32" s="211"/>
      <c r="F32" s="211"/>
      <c r="G32" s="32">
        <v>25</v>
      </c>
      <c r="H32" s="33">
        <f>SUM(H12:H20)</f>
        <v>0</v>
      </c>
      <c r="I32" s="33">
        <f t="shared" ref="I32:Y32" si="6">SUM(I12:I20)</f>
        <v>0</v>
      </c>
      <c r="J32" s="33">
        <f t="shared" si="6"/>
        <v>0</v>
      </c>
      <c r="K32" s="33">
        <f t="shared" si="6"/>
        <v>0</v>
      </c>
      <c r="L32" s="33">
        <f t="shared" si="6"/>
        <v>0</v>
      </c>
      <c r="M32" s="33">
        <f t="shared" si="6"/>
        <v>0</v>
      </c>
      <c r="N32" s="33">
        <f t="shared" si="6"/>
        <v>0</v>
      </c>
      <c r="O32" s="33">
        <f t="shared" si="6"/>
        <v>0</v>
      </c>
      <c r="P32" s="33">
        <f t="shared" si="6"/>
        <v>-17744183</v>
      </c>
      <c r="Q32" s="33">
        <f t="shared" si="6"/>
        <v>0</v>
      </c>
      <c r="R32" s="33">
        <f t="shared" si="6"/>
        <v>0</v>
      </c>
      <c r="S32" s="33">
        <f t="shared" si="6"/>
        <v>0</v>
      </c>
      <c r="T32" s="33">
        <f t="shared" si="6"/>
        <v>0</v>
      </c>
      <c r="U32" s="33">
        <f t="shared" si="6"/>
        <v>19723202</v>
      </c>
      <c r="V32" s="33">
        <f t="shared" si="6"/>
        <v>0</v>
      </c>
      <c r="W32" s="33">
        <f t="shared" si="6"/>
        <v>1979019</v>
      </c>
      <c r="X32" s="33">
        <f t="shared" si="6"/>
        <v>0</v>
      </c>
      <c r="Y32" s="33">
        <f t="shared" si="6"/>
        <v>1979019</v>
      </c>
    </row>
    <row r="33" spans="1:25" x14ac:dyDescent="0.25">
      <c r="A33" s="211" t="s">
        <v>398</v>
      </c>
      <c r="B33" s="211"/>
      <c r="C33" s="211"/>
      <c r="D33" s="211"/>
      <c r="E33" s="211"/>
      <c r="F33" s="211"/>
      <c r="G33" s="32">
        <v>26</v>
      </c>
      <c r="H33" s="33">
        <f>H11+H32</f>
        <v>0</v>
      </c>
      <c r="I33" s="33">
        <f t="shared" ref="I33:Y33" si="7">I11+I32</f>
        <v>0</v>
      </c>
      <c r="J33" s="33">
        <f t="shared" si="7"/>
        <v>0</v>
      </c>
      <c r="K33" s="33">
        <f t="shared" si="7"/>
        <v>0</v>
      </c>
      <c r="L33" s="33">
        <f t="shared" si="7"/>
        <v>0</v>
      </c>
      <c r="M33" s="33">
        <f t="shared" si="7"/>
        <v>0</v>
      </c>
      <c r="N33" s="33">
        <f t="shared" si="7"/>
        <v>0</v>
      </c>
      <c r="O33" s="33">
        <f t="shared" si="7"/>
        <v>0</v>
      </c>
      <c r="P33" s="33">
        <f t="shared" si="7"/>
        <v>-17744183</v>
      </c>
      <c r="Q33" s="33">
        <f t="shared" si="7"/>
        <v>0</v>
      </c>
      <c r="R33" s="33">
        <f t="shared" si="7"/>
        <v>0</v>
      </c>
      <c r="S33" s="33">
        <f t="shared" si="7"/>
        <v>0</v>
      </c>
      <c r="T33" s="33">
        <f t="shared" si="7"/>
        <v>0</v>
      </c>
      <c r="U33" s="33">
        <f t="shared" si="7"/>
        <v>19723202</v>
      </c>
      <c r="V33" s="33">
        <f t="shared" si="7"/>
        <v>1465144387</v>
      </c>
      <c r="W33" s="33">
        <f t="shared" si="7"/>
        <v>1467123406</v>
      </c>
      <c r="X33" s="33">
        <f t="shared" si="7"/>
        <v>-1368906</v>
      </c>
      <c r="Y33" s="33">
        <f t="shared" si="7"/>
        <v>1465754500</v>
      </c>
    </row>
    <row r="34" spans="1:25" x14ac:dyDescent="0.25">
      <c r="A34" s="211" t="s">
        <v>399</v>
      </c>
      <c r="B34" s="211"/>
      <c r="C34" s="211"/>
      <c r="D34" s="211"/>
      <c r="E34" s="211"/>
      <c r="F34" s="211"/>
      <c r="G34" s="32">
        <v>27</v>
      </c>
      <c r="H34" s="33">
        <f>SUM(H21:H29)</f>
        <v>0</v>
      </c>
      <c r="I34" s="33">
        <f t="shared" ref="I34:Y34" si="8">SUM(I21:I29)</f>
        <v>0</v>
      </c>
      <c r="J34" s="33">
        <f t="shared" si="8"/>
        <v>55365454</v>
      </c>
      <c r="K34" s="33">
        <f t="shared" si="8"/>
        <v>0</v>
      </c>
      <c r="L34" s="33">
        <f t="shared" si="8"/>
        <v>0</v>
      </c>
      <c r="M34" s="33">
        <f t="shared" si="8"/>
        <v>0</v>
      </c>
      <c r="N34" s="33">
        <f t="shared" si="8"/>
        <v>0</v>
      </c>
      <c r="O34" s="33">
        <f t="shared" si="8"/>
        <v>0</v>
      </c>
      <c r="P34" s="33">
        <f t="shared" si="8"/>
        <v>1391547</v>
      </c>
      <c r="Q34" s="33">
        <f t="shared" si="8"/>
        <v>0</v>
      </c>
      <c r="R34" s="33">
        <f t="shared" si="8"/>
        <v>0</v>
      </c>
      <c r="S34" s="33">
        <f t="shared" si="8"/>
        <v>0</v>
      </c>
      <c r="T34" s="33">
        <f t="shared" si="8"/>
        <v>0</v>
      </c>
      <c r="U34" s="33">
        <f t="shared" si="8"/>
        <v>-719750051</v>
      </c>
      <c r="V34" s="33">
        <f t="shared" si="8"/>
        <v>0</v>
      </c>
      <c r="W34" s="33">
        <f t="shared" si="8"/>
        <v>-662993050</v>
      </c>
      <c r="X34" s="33">
        <f t="shared" si="8"/>
        <v>0</v>
      </c>
      <c r="Y34" s="33">
        <f t="shared" si="8"/>
        <v>-662993050</v>
      </c>
    </row>
    <row r="35" spans="1:25" x14ac:dyDescent="0.25">
      <c r="A35" s="214" t="s">
        <v>117</v>
      </c>
      <c r="B35" s="216"/>
      <c r="C35" s="216"/>
      <c r="D35" s="216"/>
      <c r="E35" s="216"/>
      <c r="F35" s="216"/>
      <c r="G35" s="216"/>
      <c r="H35" s="216"/>
      <c r="I35" s="216"/>
      <c r="J35" s="216"/>
      <c r="K35" s="216"/>
      <c r="L35" s="216"/>
      <c r="M35" s="216"/>
      <c r="N35" s="216"/>
      <c r="O35" s="216"/>
      <c r="P35" s="216"/>
      <c r="Q35" s="216"/>
      <c r="R35" s="216"/>
      <c r="S35" s="216"/>
      <c r="T35" s="216"/>
      <c r="U35" s="216"/>
      <c r="V35" s="216"/>
      <c r="W35" s="216"/>
      <c r="X35" s="216"/>
      <c r="Y35" s="216"/>
    </row>
    <row r="36" spans="1:25" x14ac:dyDescent="0.25">
      <c r="A36" s="217" t="s">
        <v>362</v>
      </c>
      <c r="B36" s="217"/>
      <c r="C36" s="217"/>
      <c r="D36" s="217"/>
      <c r="E36" s="217"/>
      <c r="F36" s="217"/>
      <c r="G36" s="29">
        <v>28</v>
      </c>
      <c r="H36" s="30">
        <v>19792159200</v>
      </c>
      <c r="I36" s="30"/>
      <c r="J36" s="30">
        <v>479135635</v>
      </c>
      <c r="K36" s="30"/>
      <c r="L36" s="30"/>
      <c r="M36" s="30"/>
      <c r="N36" s="30">
        <v>63936649</v>
      </c>
      <c r="O36" s="30">
        <v>20917773</v>
      </c>
      <c r="P36" s="30">
        <v>72012213</v>
      </c>
      <c r="Q36" s="30"/>
      <c r="R36" s="30"/>
      <c r="S36" s="30"/>
      <c r="T36" s="30"/>
      <c r="U36" s="30">
        <v>5948679301</v>
      </c>
      <c r="V36" s="30"/>
      <c r="W36" s="31">
        <f>H36+I36+J36+K36-L36+M36+N36+O36+P36+Q36+R36+U36+V36+S36+T36</f>
        <v>26376840771</v>
      </c>
      <c r="X36" s="30">
        <v>36176004</v>
      </c>
      <c r="Y36" s="31">
        <f t="shared" ref="Y36:Y38" si="9">W36+X36</f>
        <v>26413016775</v>
      </c>
    </row>
    <row r="37" spans="1:25" x14ac:dyDescent="0.25">
      <c r="A37" s="212" t="s">
        <v>340</v>
      </c>
      <c r="B37" s="212"/>
      <c r="C37" s="212"/>
      <c r="D37" s="212"/>
      <c r="E37" s="212"/>
      <c r="F37" s="212"/>
      <c r="G37" s="29">
        <v>29</v>
      </c>
      <c r="H37" s="30"/>
      <c r="I37" s="30"/>
      <c r="J37" s="30">
        <v>-34</v>
      </c>
      <c r="K37" s="30"/>
      <c r="L37" s="30"/>
      <c r="M37" s="30"/>
      <c r="N37" s="30"/>
      <c r="O37" s="30"/>
      <c r="P37" s="30"/>
      <c r="Q37" s="30"/>
      <c r="R37" s="30"/>
      <c r="S37" s="30"/>
      <c r="T37" s="30"/>
      <c r="U37" s="30"/>
      <c r="V37" s="30"/>
      <c r="W37" s="31">
        <f t="shared" ref="W37:W38" si="10">H37+I37+J37+K37-L37+M37+N37+O37+P37+Q37+R37+U37+V37+S37+T37</f>
        <v>-34</v>
      </c>
      <c r="X37" s="30"/>
      <c r="Y37" s="31">
        <f t="shared" si="9"/>
        <v>-34</v>
      </c>
    </row>
    <row r="38" spans="1:25" x14ac:dyDescent="0.25">
      <c r="A38" s="212" t="s">
        <v>341</v>
      </c>
      <c r="B38" s="212"/>
      <c r="C38" s="212"/>
      <c r="D38" s="212"/>
      <c r="E38" s="212"/>
      <c r="F38" s="212"/>
      <c r="G38" s="29">
        <v>30</v>
      </c>
      <c r="H38" s="30"/>
      <c r="I38" s="30"/>
      <c r="J38" s="30"/>
      <c r="K38" s="30"/>
      <c r="L38" s="30"/>
      <c r="M38" s="30"/>
      <c r="N38" s="30"/>
      <c r="O38" s="30"/>
      <c r="P38" s="30"/>
      <c r="Q38" s="30"/>
      <c r="R38" s="30"/>
      <c r="S38" s="30"/>
      <c r="T38" s="30"/>
      <c r="U38" s="30"/>
      <c r="V38" s="30"/>
      <c r="W38" s="31">
        <f t="shared" si="10"/>
        <v>0</v>
      </c>
      <c r="X38" s="30"/>
      <c r="Y38" s="31">
        <f t="shared" si="9"/>
        <v>0</v>
      </c>
    </row>
    <row r="39" spans="1:25" x14ac:dyDescent="0.25">
      <c r="A39" s="213" t="s">
        <v>400</v>
      </c>
      <c r="B39" s="213"/>
      <c r="C39" s="213"/>
      <c r="D39" s="213"/>
      <c r="E39" s="213"/>
      <c r="F39" s="213"/>
      <c r="G39" s="32">
        <v>31</v>
      </c>
      <c r="H39" s="33">
        <f>H36+H37+H38</f>
        <v>19792159200</v>
      </c>
      <c r="I39" s="33">
        <f t="shared" ref="I39:Y39" si="11">I36+I37+I38</f>
        <v>0</v>
      </c>
      <c r="J39" s="33">
        <f t="shared" si="11"/>
        <v>479135601</v>
      </c>
      <c r="K39" s="33">
        <f t="shared" si="11"/>
        <v>0</v>
      </c>
      <c r="L39" s="33">
        <f t="shared" si="11"/>
        <v>0</v>
      </c>
      <c r="M39" s="33">
        <f t="shared" si="11"/>
        <v>0</v>
      </c>
      <c r="N39" s="33">
        <f t="shared" si="11"/>
        <v>63936649</v>
      </c>
      <c r="O39" s="33">
        <f t="shared" si="11"/>
        <v>20917773</v>
      </c>
      <c r="P39" s="33">
        <f t="shared" si="11"/>
        <v>72012213</v>
      </c>
      <c r="Q39" s="33">
        <f t="shared" si="11"/>
        <v>0</v>
      </c>
      <c r="R39" s="33">
        <f t="shared" si="11"/>
        <v>0</v>
      </c>
      <c r="S39" s="33">
        <f t="shared" si="11"/>
        <v>0</v>
      </c>
      <c r="T39" s="33">
        <f t="shared" si="11"/>
        <v>0</v>
      </c>
      <c r="U39" s="33">
        <f t="shared" si="11"/>
        <v>5948679301</v>
      </c>
      <c r="V39" s="33">
        <f t="shared" si="11"/>
        <v>0</v>
      </c>
      <c r="W39" s="33">
        <f t="shared" si="11"/>
        <v>26376840737</v>
      </c>
      <c r="X39" s="33">
        <f t="shared" si="11"/>
        <v>36176004</v>
      </c>
      <c r="Y39" s="33">
        <f t="shared" si="11"/>
        <v>26413016741</v>
      </c>
    </row>
    <row r="40" spans="1:25" x14ac:dyDescent="0.25">
      <c r="A40" s="212" t="s">
        <v>343</v>
      </c>
      <c r="B40" s="212"/>
      <c r="C40" s="212"/>
      <c r="D40" s="212"/>
      <c r="E40" s="212"/>
      <c r="F40" s="212"/>
      <c r="G40" s="29">
        <v>32</v>
      </c>
      <c r="H40" s="34">
        <v>0</v>
      </c>
      <c r="I40" s="34">
        <v>0</v>
      </c>
      <c r="J40" s="34">
        <v>0</v>
      </c>
      <c r="K40" s="34">
        <v>0</v>
      </c>
      <c r="L40" s="34">
        <v>0</v>
      </c>
      <c r="M40" s="34">
        <v>0</v>
      </c>
      <c r="N40" s="34">
        <v>0</v>
      </c>
      <c r="O40" s="34">
        <v>0</v>
      </c>
      <c r="P40" s="34">
        <v>0</v>
      </c>
      <c r="Q40" s="34">
        <v>0</v>
      </c>
      <c r="R40" s="34">
        <v>0</v>
      </c>
      <c r="S40" s="30"/>
      <c r="T40" s="30"/>
      <c r="U40" s="34">
        <v>0</v>
      </c>
      <c r="V40" s="30">
        <v>1245816192</v>
      </c>
      <c r="W40" s="31">
        <f t="shared" ref="W40:W58" si="12">H40+I40+J40+K40-L40+M40+N40+O40+P40+Q40+R40+U40+V40+S40+T40</f>
        <v>1245816192</v>
      </c>
      <c r="X40" s="30">
        <v>4788578</v>
      </c>
      <c r="Y40" s="31">
        <f t="shared" ref="Y40:Y58" si="13">W40+X40</f>
        <v>1250604770</v>
      </c>
    </row>
    <row r="41" spans="1:25" x14ac:dyDescent="0.25">
      <c r="A41" s="212" t="s">
        <v>344</v>
      </c>
      <c r="B41" s="212"/>
      <c r="C41" s="212"/>
      <c r="D41" s="212"/>
      <c r="E41" s="212"/>
      <c r="F41" s="212"/>
      <c r="G41" s="29">
        <v>33</v>
      </c>
      <c r="H41" s="34">
        <v>0</v>
      </c>
      <c r="I41" s="34">
        <v>0</v>
      </c>
      <c r="J41" s="34">
        <v>0</v>
      </c>
      <c r="K41" s="34">
        <v>0</v>
      </c>
      <c r="L41" s="34">
        <v>0</v>
      </c>
      <c r="M41" s="34">
        <v>0</v>
      </c>
      <c r="N41" s="30"/>
      <c r="O41" s="34">
        <v>0</v>
      </c>
      <c r="P41" s="34">
        <v>0</v>
      </c>
      <c r="Q41" s="34">
        <v>0</v>
      </c>
      <c r="R41" s="34">
        <v>0</v>
      </c>
      <c r="S41" s="30"/>
      <c r="T41" s="30"/>
      <c r="U41" s="34">
        <v>0</v>
      </c>
      <c r="V41" s="34">
        <v>0</v>
      </c>
      <c r="W41" s="31">
        <f t="shared" si="12"/>
        <v>0</v>
      </c>
      <c r="X41" s="30"/>
      <c r="Y41" s="31">
        <f t="shared" si="13"/>
        <v>0</v>
      </c>
    </row>
    <row r="42" spans="1:25" x14ac:dyDescent="0.25">
      <c r="A42" s="212" t="s">
        <v>345</v>
      </c>
      <c r="B42" s="212"/>
      <c r="C42" s="212"/>
      <c r="D42" s="212"/>
      <c r="E42" s="212"/>
      <c r="F42" s="212"/>
      <c r="G42" s="29">
        <v>34</v>
      </c>
      <c r="H42" s="34">
        <v>0</v>
      </c>
      <c r="I42" s="34">
        <v>0</v>
      </c>
      <c r="J42" s="34">
        <v>0</v>
      </c>
      <c r="K42" s="34">
        <v>0</v>
      </c>
      <c r="L42" s="34">
        <v>0</v>
      </c>
      <c r="M42" s="34">
        <v>0</v>
      </c>
      <c r="N42" s="34">
        <v>0</v>
      </c>
      <c r="O42" s="30"/>
      <c r="P42" s="34">
        <v>0</v>
      </c>
      <c r="Q42" s="34">
        <v>0</v>
      </c>
      <c r="R42" s="34">
        <v>0</v>
      </c>
      <c r="S42" s="30"/>
      <c r="T42" s="30"/>
      <c r="U42" s="30"/>
      <c r="V42" s="30"/>
      <c r="W42" s="31">
        <f t="shared" si="12"/>
        <v>0</v>
      </c>
      <c r="X42" s="30"/>
      <c r="Y42" s="31">
        <f t="shared" si="13"/>
        <v>0</v>
      </c>
    </row>
    <row r="43" spans="1:25" x14ac:dyDescent="0.25">
      <c r="A43" s="212" t="s">
        <v>346</v>
      </c>
      <c r="B43" s="212"/>
      <c r="C43" s="212"/>
      <c r="D43" s="212"/>
      <c r="E43" s="212"/>
      <c r="F43" s="212"/>
      <c r="G43" s="29">
        <v>35</v>
      </c>
      <c r="H43" s="34">
        <v>0</v>
      </c>
      <c r="I43" s="34">
        <v>0</v>
      </c>
      <c r="J43" s="34">
        <v>0</v>
      </c>
      <c r="K43" s="34">
        <v>0</v>
      </c>
      <c r="L43" s="34">
        <v>0</v>
      </c>
      <c r="M43" s="34">
        <v>0</v>
      </c>
      <c r="N43" s="34">
        <v>0</v>
      </c>
      <c r="O43" s="34">
        <v>0</v>
      </c>
      <c r="P43" s="30">
        <v>2980770</v>
      </c>
      <c r="Q43" s="34">
        <v>0</v>
      </c>
      <c r="R43" s="34">
        <v>0</v>
      </c>
      <c r="S43" s="30"/>
      <c r="T43" s="30"/>
      <c r="U43" s="30"/>
      <c r="V43" s="30"/>
      <c r="W43" s="31">
        <f t="shared" si="12"/>
        <v>2980770</v>
      </c>
      <c r="X43" s="30"/>
      <c r="Y43" s="31">
        <f t="shared" si="13"/>
        <v>2980770</v>
      </c>
    </row>
    <row r="44" spans="1:25" x14ac:dyDescent="0.25">
      <c r="A44" s="212" t="s">
        <v>347</v>
      </c>
      <c r="B44" s="212"/>
      <c r="C44" s="212"/>
      <c r="D44" s="212"/>
      <c r="E44" s="212"/>
      <c r="F44" s="212"/>
      <c r="G44" s="29">
        <v>36</v>
      </c>
      <c r="H44" s="34">
        <v>0</v>
      </c>
      <c r="I44" s="34">
        <v>0</v>
      </c>
      <c r="J44" s="34">
        <v>0</v>
      </c>
      <c r="K44" s="34">
        <v>0</v>
      </c>
      <c r="L44" s="34">
        <v>0</v>
      </c>
      <c r="M44" s="34">
        <v>0</v>
      </c>
      <c r="N44" s="34">
        <v>0</v>
      </c>
      <c r="O44" s="34">
        <v>0</v>
      </c>
      <c r="P44" s="34">
        <v>0</v>
      </c>
      <c r="Q44" s="30"/>
      <c r="R44" s="34">
        <v>0</v>
      </c>
      <c r="S44" s="30"/>
      <c r="T44" s="30"/>
      <c r="U44" s="30"/>
      <c r="V44" s="30"/>
      <c r="W44" s="31">
        <f t="shared" si="12"/>
        <v>0</v>
      </c>
      <c r="X44" s="30"/>
      <c r="Y44" s="31">
        <f t="shared" si="13"/>
        <v>0</v>
      </c>
    </row>
    <row r="45" spans="1:25" x14ac:dyDescent="0.25">
      <c r="A45" s="212" t="s">
        <v>348</v>
      </c>
      <c r="B45" s="212"/>
      <c r="C45" s="212"/>
      <c r="D45" s="212"/>
      <c r="E45" s="212"/>
      <c r="F45" s="212"/>
      <c r="G45" s="29">
        <v>37</v>
      </c>
      <c r="H45" s="34">
        <v>0</v>
      </c>
      <c r="I45" s="34">
        <v>0</v>
      </c>
      <c r="J45" s="34">
        <v>0</v>
      </c>
      <c r="K45" s="34">
        <v>0</v>
      </c>
      <c r="L45" s="34">
        <v>0</v>
      </c>
      <c r="M45" s="34">
        <v>0</v>
      </c>
      <c r="N45" s="34">
        <v>0</v>
      </c>
      <c r="O45" s="34">
        <v>0</v>
      </c>
      <c r="P45" s="34">
        <v>0</v>
      </c>
      <c r="Q45" s="34">
        <v>0</v>
      </c>
      <c r="R45" s="30"/>
      <c r="S45" s="30"/>
      <c r="T45" s="30"/>
      <c r="U45" s="30"/>
      <c r="V45" s="30"/>
      <c r="W45" s="31">
        <f t="shared" si="12"/>
        <v>0</v>
      </c>
      <c r="X45" s="30"/>
      <c r="Y45" s="31">
        <f t="shared" si="13"/>
        <v>0</v>
      </c>
    </row>
    <row r="46" spans="1:25" x14ac:dyDescent="0.25">
      <c r="A46" s="212" t="s">
        <v>349</v>
      </c>
      <c r="B46" s="212"/>
      <c r="C46" s="212"/>
      <c r="D46" s="212"/>
      <c r="E46" s="212"/>
      <c r="F46" s="212"/>
      <c r="G46" s="29">
        <v>38</v>
      </c>
      <c r="H46" s="34">
        <v>0</v>
      </c>
      <c r="I46" s="34">
        <v>0</v>
      </c>
      <c r="J46" s="34">
        <v>0</v>
      </c>
      <c r="K46" s="34">
        <v>0</v>
      </c>
      <c r="L46" s="34">
        <v>0</v>
      </c>
      <c r="M46" s="34">
        <v>0</v>
      </c>
      <c r="N46" s="30"/>
      <c r="O46" s="30"/>
      <c r="P46" s="30"/>
      <c r="Q46" s="30"/>
      <c r="R46" s="30"/>
      <c r="S46" s="30"/>
      <c r="T46" s="30"/>
      <c r="U46" s="30">
        <v>-11205643</v>
      </c>
      <c r="V46" s="30"/>
      <c r="W46" s="31">
        <f t="shared" si="12"/>
        <v>-11205643</v>
      </c>
      <c r="X46" s="30"/>
      <c r="Y46" s="31">
        <f t="shared" si="13"/>
        <v>-11205643</v>
      </c>
    </row>
    <row r="47" spans="1:25" x14ac:dyDescent="0.25">
      <c r="A47" s="212" t="s">
        <v>350</v>
      </c>
      <c r="B47" s="212"/>
      <c r="C47" s="212"/>
      <c r="D47" s="212"/>
      <c r="E47" s="212"/>
      <c r="F47" s="212"/>
      <c r="G47" s="29">
        <v>39</v>
      </c>
      <c r="H47" s="34">
        <v>0</v>
      </c>
      <c r="I47" s="34">
        <v>0</v>
      </c>
      <c r="J47" s="34">
        <v>0</v>
      </c>
      <c r="K47" s="34">
        <v>0</v>
      </c>
      <c r="L47" s="34">
        <v>0</v>
      </c>
      <c r="M47" s="34">
        <v>0</v>
      </c>
      <c r="N47" s="30"/>
      <c r="O47" s="30"/>
      <c r="P47" s="30"/>
      <c r="Q47" s="30"/>
      <c r="R47" s="30"/>
      <c r="S47" s="30"/>
      <c r="T47" s="30"/>
      <c r="U47" s="30"/>
      <c r="V47" s="30"/>
      <c r="W47" s="31">
        <f t="shared" si="12"/>
        <v>0</v>
      </c>
      <c r="X47" s="30"/>
      <c r="Y47" s="31">
        <f t="shared" si="13"/>
        <v>0</v>
      </c>
    </row>
    <row r="48" spans="1:25" x14ac:dyDescent="0.25">
      <c r="A48" s="212" t="s">
        <v>351</v>
      </c>
      <c r="B48" s="212"/>
      <c r="C48" s="212"/>
      <c r="D48" s="212"/>
      <c r="E48" s="212"/>
      <c r="F48" s="212"/>
      <c r="G48" s="29">
        <v>40</v>
      </c>
      <c r="H48" s="30"/>
      <c r="I48" s="30"/>
      <c r="J48" s="30"/>
      <c r="K48" s="30"/>
      <c r="L48" s="30"/>
      <c r="M48" s="30"/>
      <c r="N48" s="30"/>
      <c r="O48" s="30"/>
      <c r="P48" s="30"/>
      <c r="Q48" s="30"/>
      <c r="R48" s="30"/>
      <c r="S48" s="30"/>
      <c r="T48" s="30"/>
      <c r="U48" s="30"/>
      <c r="V48" s="30"/>
      <c r="W48" s="31">
        <f t="shared" si="12"/>
        <v>0</v>
      </c>
      <c r="X48" s="30"/>
      <c r="Y48" s="31">
        <f t="shared" si="13"/>
        <v>0</v>
      </c>
    </row>
    <row r="49" spans="1:25" x14ac:dyDescent="0.25">
      <c r="A49" s="212" t="s">
        <v>352</v>
      </c>
      <c r="B49" s="212"/>
      <c r="C49" s="212"/>
      <c r="D49" s="212"/>
      <c r="E49" s="212"/>
      <c r="F49" s="212"/>
      <c r="G49" s="29">
        <v>41</v>
      </c>
      <c r="H49" s="34">
        <v>0</v>
      </c>
      <c r="I49" s="34">
        <v>0</v>
      </c>
      <c r="J49" s="34">
        <v>0</v>
      </c>
      <c r="K49" s="34">
        <v>0</v>
      </c>
      <c r="L49" s="34">
        <v>0</v>
      </c>
      <c r="M49" s="34">
        <v>0</v>
      </c>
      <c r="N49" s="30"/>
      <c r="O49" s="30"/>
      <c r="P49" s="30"/>
      <c r="Q49" s="30"/>
      <c r="R49" s="30"/>
      <c r="S49" s="30"/>
      <c r="T49" s="30"/>
      <c r="U49" s="30"/>
      <c r="V49" s="30"/>
      <c r="W49" s="31">
        <f t="shared" si="12"/>
        <v>0</v>
      </c>
      <c r="X49" s="30"/>
      <c r="Y49" s="31">
        <f t="shared" si="13"/>
        <v>0</v>
      </c>
    </row>
    <row r="50" spans="1:25" x14ac:dyDescent="0.25">
      <c r="A50" s="212" t="s">
        <v>353</v>
      </c>
      <c r="B50" s="212"/>
      <c r="C50" s="212"/>
      <c r="D50" s="212"/>
      <c r="E50" s="212"/>
      <c r="F50" s="212"/>
      <c r="G50" s="29">
        <v>42</v>
      </c>
      <c r="H50" s="30"/>
      <c r="I50" s="30"/>
      <c r="J50" s="30"/>
      <c r="K50" s="30"/>
      <c r="L50" s="30"/>
      <c r="M50" s="30"/>
      <c r="N50" s="30"/>
      <c r="O50" s="30"/>
      <c r="P50" s="30"/>
      <c r="Q50" s="30"/>
      <c r="R50" s="30"/>
      <c r="S50" s="30"/>
      <c r="T50" s="30"/>
      <c r="U50" s="30"/>
      <c r="V50" s="30"/>
      <c r="W50" s="31">
        <f t="shared" si="12"/>
        <v>0</v>
      </c>
      <c r="X50" s="30"/>
      <c r="Y50" s="31">
        <f t="shared" si="13"/>
        <v>0</v>
      </c>
    </row>
    <row r="51" spans="1:25" x14ac:dyDescent="0.25">
      <c r="A51" s="212" t="s">
        <v>354</v>
      </c>
      <c r="B51" s="212"/>
      <c r="C51" s="212"/>
      <c r="D51" s="212"/>
      <c r="E51" s="212"/>
      <c r="F51" s="212"/>
      <c r="G51" s="29">
        <v>43</v>
      </c>
      <c r="H51" s="30"/>
      <c r="I51" s="30"/>
      <c r="J51" s="30"/>
      <c r="K51" s="30"/>
      <c r="L51" s="30"/>
      <c r="M51" s="30"/>
      <c r="N51" s="30"/>
      <c r="O51" s="30"/>
      <c r="P51" s="30"/>
      <c r="Q51" s="30"/>
      <c r="R51" s="30"/>
      <c r="S51" s="30"/>
      <c r="T51" s="30"/>
      <c r="U51" s="30"/>
      <c r="V51" s="30"/>
      <c r="W51" s="31">
        <f t="shared" si="12"/>
        <v>0</v>
      </c>
      <c r="X51" s="30"/>
      <c r="Y51" s="31">
        <f t="shared" si="13"/>
        <v>0</v>
      </c>
    </row>
    <row r="52" spans="1:25" x14ac:dyDescent="0.25">
      <c r="A52" s="212" t="s">
        <v>355</v>
      </c>
      <c r="B52" s="212"/>
      <c r="C52" s="212"/>
      <c r="D52" s="212"/>
      <c r="E52" s="212"/>
      <c r="F52" s="212"/>
      <c r="G52" s="29">
        <v>44</v>
      </c>
      <c r="H52" s="30"/>
      <c r="I52" s="30"/>
      <c r="J52" s="30"/>
      <c r="K52" s="30"/>
      <c r="L52" s="30"/>
      <c r="M52" s="30"/>
      <c r="N52" s="30"/>
      <c r="O52" s="30"/>
      <c r="P52" s="30"/>
      <c r="Q52" s="30"/>
      <c r="R52" s="30"/>
      <c r="S52" s="30"/>
      <c r="T52" s="30"/>
      <c r="U52" s="30"/>
      <c r="V52" s="30"/>
      <c r="W52" s="31">
        <f t="shared" si="12"/>
        <v>0</v>
      </c>
      <c r="X52" s="30"/>
      <c r="Y52" s="31">
        <f t="shared" si="13"/>
        <v>0</v>
      </c>
    </row>
    <row r="53" spans="1:25" x14ac:dyDescent="0.25">
      <c r="A53" s="212" t="s">
        <v>356</v>
      </c>
      <c r="B53" s="212"/>
      <c r="C53" s="212"/>
      <c r="D53" s="212"/>
      <c r="E53" s="212"/>
      <c r="F53" s="212"/>
      <c r="G53" s="29">
        <v>45</v>
      </c>
      <c r="H53" s="30"/>
      <c r="I53" s="30"/>
      <c r="J53" s="30"/>
      <c r="K53" s="30"/>
      <c r="L53" s="30"/>
      <c r="M53" s="30"/>
      <c r="N53" s="30"/>
      <c r="O53" s="30"/>
      <c r="P53" s="30"/>
      <c r="Q53" s="30"/>
      <c r="R53" s="30"/>
      <c r="S53" s="30"/>
      <c r="T53" s="30"/>
      <c r="U53" s="30"/>
      <c r="V53" s="30"/>
      <c r="W53" s="31">
        <f t="shared" si="12"/>
        <v>0</v>
      </c>
      <c r="X53" s="30"/>
      <c r="Y53" s="31">
        <f t="shared" si="13"/>
        <v>0</v>
      </c>
    </row>
    <row r="54" spans="1:25" x14ac:dyDescent="0.25">
      <c r="A54" s="212" t="s">
        <v>357</v>
      </c>
      <c r="B54" s="212"/>
      <c r="C54" s="212"/>
      <c r="D54" s="212"/>
      <c r="E54" s="212"/>
      <c r="F54" s="212"/>
      <c r="G54" s="29">
        <v>46</v>
      </c>
      <c r="H54" s="30"/>
      <c r="I54" s="30"/>
      <c r="J54" s="30"/>
      <c r="K54" s="30"/>
      <c r="L54" s="30"/>
      <c r="M54" s="30"/>
      <c r="N54" s="30"/>
      <c r="O54" s="30"/>
      <c r="P54" s="30"/>
      <c r="Q54" s="30"/>
      <c r="R54" s="30"/>
      <c r="S54" s="30"/>
      <c r="T54" s="30"/>
      <c r="U54" s="30"/>
      <c r="V54" s="30"/>
      <c r="W54" s="31">
        <f t="shared" si="12"/>
        <v>0</v>
      </c>
      <c r="X54" s="30"/>
      <c r="Y54" s="31">
        <f t="shared" si="13"/>
        <v>0</v>
      </c>
    </row>
    <row r="55" spans="1:25" x14ac:dyDescent="0.25">
      <c r="A55" s="212" t="s">
        <v>363</v>
      </c>
      <c r="B55" s="212"/>
      <c r="C55" s="212"/>
      <c r="D55" s="212"/>
      <c r="E55" s="212"/>
      <c r="F55" s="212"/>
      <c r="G55" s="29">
        <v>47</v>
      </c>
      <c r="H55" s="30"/>
      <c r="I55" s="30"/>
      <c r="J55" s="30"/>
      <c r="K55" s="30"/>
      <c r="L55" s="30"/>
      <c r="M55" s="30"/>
      <c r="N55" s="30"/>
      <c r="O55" s="30"/>
      <c r="P55" s="30"/>
      <c r="Q55" s="30"/>
      <c r="R55" s="30"/>
      <c r="S55" s="30"/>
      <c r="T55" s="30"/>
      <c r="U55" s="30"/>
      <c r="V55" s="30"/>
      <c r="W55" s="31">
        <f t="shared" si="12"/>
        <v>0</v>
      </c>
      <c r="X55" s="30"/>
      <c r="Y55" s="31">
        <f t="shared" si="13"/>
        <v>0</v>
      </c>
    </row>
    <row r="56" spans="1:25" x14ac:dyDescent="0.25">
      <c r="A56" s="212" t="s">
        <v>358</v>
      </c>
      <c r="B56" s="212"/>
      <c r="C56" s="212"/>
      <c r="D56" s="212"/>
      <c r="E56" s="212"/>
      <c r="F56" s="212"/>
      <c r="G56" s="29">
        <v>48</v>
      </c>
      <c r="H56" s="30"/>
      <c r="I56" s="30"/>
      <c r="J56" s="30"/>
      <c r="K56" s="30"/>
      <c r="L56" s="30"/>
      <c r="M56" s="30"/>
      <c r="N56" s="30"/>
      <c r="O56" s="30"/>
      <c r="P56" s="30"/>
      <c r="Q56" s="30"/>
      <c r="R56" s="30"/>
      <c r="S56" s="30"/>
      <c r="T56" s="30"/>
      <c r="U56" s="30"/>
      <c r="V56" s="30"/>
      <c r="W56" s="31">
        <f t="shared" si="12"/>
        <v>0</v>
      </c>
      <c r="X56" s="30"/>
      <c r="Y56" s="31">
        <f t="shared" si="13"/>
        <v>0</v>
      </c>
    </row>
    <row r="57" spans="1:25" x14ac:dyDescent="0.25">
      <c r="A57" s="212" t="s">
        <v>364</v>
      </c>
      <c r="B57" s="212"/>
      <c r="C57" s="212"/>
      <c r="D57" s="212"/>
      <c r="E57" s="212"/>
      <c r="F57" s="212"/>
      <c r="G57" s="29">
        <v>49</v>
      </c>
      <c r="H57" s="30"/>
      <c r="I57" s="30"/>
      <c r="J57" s="30"/>
      <c r="K57" s="30"/>
      <c r="L57" s="30"/>
      <c r="M57" s="30"/>
      <c r="N57" s="30"/>
      <c r="O57" s="30"/>
      <c r="P57" s="30"/>
      <c r="Q57" s="30"/>
      <c r="R57" s="30"/>
      <c r="S57" s="30"/>
      <c r="T57" s="30"/>
      <c r="U57" s="30"/>
      <c r="V57" s="30"/>
      <c r="W57" s="31">
        <f t="shared" si="12"/>
        <v>0</v>
      </c>
      <c r="X57" s="30"/>
      <c r="Y57" s="31">
        <f t="shared" si="13"/>
        <v>0</v>
      </c>
    </row>
    <row r="58" spans="1:25" x14ac:dyDescent="0.25">
      <c r="A58" s="212" t="s">
        <v>360</v>
      </c>
      <c r="B58" s="212"/>
      <c r="C58" s="212"/>
      <c r="D58" s="212"/>
      <c r="E58" s="212"/>
      <c r="F58" s="212"/>
      <c r="G58" s="29">
        <v>50</v>
      </c>
      <c r="H58" s="30"/>
      <c r="I58" s="30"/>
      <c r="J58" s="30"/>
      <c r="K58" s="30"/>
      <c r="L58" s="30"/>
      <c r="M58" s="30"/>
      <c r="N58" s="30"/>
      <c r="O58" s="30"/>
      <c r="P58" s="30"/>
      <c r="Q58" s="30"/>
      <c r="R58" s="30"/>
      <c r="S58" s="30"/>
      <c r="T58" s="30"/>
      <c r="U58" s="30"/>
      <c r="V58" s="30"/>
      <c r="W58" s="31">
        <f t="shared" si="12"/>
        <v>0</v>
      </c>
      <c r="X58" s="30"/>
      <c r="Y58" s="31">
        <f t="shared" si="13"/>
        <v>0</v>
      </c>
    </row>
    <row r="59" spans="1:25" x14ac:dyDescent="0.25">
      <c r="A59" s="213" t="s">
        <v>401</v>
      </c>
      <c r="B59" s="213"/>
      <c r="C59" s="213"/>
      <c r="D59" s="213"/>
      <c r="E59" s="213"/>
      <c r="F59" s="213"/>
      <c r="G59" s="32">
        <v>51</v>
      </c>
      <c r="H59" s="33">
        <f t="shared" ref="H59:T59" si="14">SUM(H39:H58)</f>
        <v>19792159200</v>
      </c>
      <c r="I59" s="33">
        <f t="shared" si="14"/>
        <v>0</v>
      </c>
      <c r="J59" s="33">
        <f t="shared" si="14"/>
        <v>479135601</v>
      </c>
      <c r="K59" s="33">
        <f t="shared" si="14"/>
        <v>0</v>
      </c>
      <c r="L59" s="33">
        <f t="shared" si="14"/>
        <v>0</v>
      </c>
      <c r="M59" s="33">
        <f t="shared" si="14"/>
        <v>0</v>
      </c>
      <c r="N59" s="33">
        <f t="shared" si="14"/>
        <v>63936649</v>
      </c>
      <c r="O59" s="33">
        <f t="shared" si="14"/>
        <v>20917773</v>
      </c>
      <c r="P59" s="33">
        <f t="shared" si="14"/>
        <v>74992983</v>
      </c>
      <c r="Q59" s="33">
        <f t="shared" si="14"/>
        <v>0</v>
      </c>
      <c r="R59" s="33">
        <f t="shared" si="14"/>
        <v>0</v>
      </c>
      <c r="S59" s="33">
        <f t="shared" si="14"/>
        <v>0</v>
      </c>
      <c r="T59" s="33">
        <f t="shared" si="14"/>
        <v>0</v>
      </c>
      <c r="U59" s="33">
        <f>SUM(U39:U58)</f>
        <v>5937473658</v>
      </c>
      <c r="V59" s="33">
        <f>SUM(V39:V58)</f>
        <v>1245816192</v>
      </c>
      <c r="W59" s="33">
        <f>SUM(W39:W58)</f>
        <v>27614432056</v>
      </c>
      <c r="X59" s="33">
        <f>SUM(X39:X58)</f>
        <v>40964582</v>
      </c>
      <c r="Y59" s="33">
        <f>SUM(Y39:Y58)</f>
        <v>27655396638</v>
      </c>
    </row>
    <row r="60" spans="1:25" x14ac:dyDescent="0.25">
      <c r="A60" s="214" t="s">
        <v>361</v>
      </c>
      <c r="B60" s="215"/>
      <c r="C60" s="215"/>
      <c r="D60" s="215"/>
      <c r="E60" s="215"/>
      <c r="F60" s="215"/>
      <c r="G60" s="215"/>
      <c r="H60" s="215"/>
      <c r="I60" s="215"/>
      <c r="J60" s="215"/>
      <c r="K60" s="215"/>
      <c r="L60" s="215"/>
      <c r="M60" s="215"/>
      <c r="N60" s="215"/>
      <c r="O60" s="215"/>
      <c r="P60" s="215"/>
      <c r="Q60" s="215"/>
      <c r="R60" s="215"/>
      <c r="S60" s="215"/>
      <c r="T60" s="215"/>
      <c r="U60" s="215"/>
      <c r="V60" s="215"/>
      <c r="W60" s="215"/>
      <c r="X60" s="215"/>
      <c r="Y60" s="215"/>
    </row>
    <row r="61" spans="1:25" x14ac:dyDescent="0.25">
      <c r="A61" s="211" t="s">
        <v>403</v>
      </c>
      <c r="B61" s="211"/>
      <c r="C61" s="211"/>
      <c r="D61" s="211"/>
      <c r="E61" s="211"/>
      <c r="F61" s="211"/>
      <c r="G61" s="32">
        <v>52</v>
      </c>
      <c r="H61" s="33">
        <f t="shared" ref="H61:T61" si="15">SUM(H41:H49)</f>
        <v>0</v>
      </c>
      <c r="I61" s="33">
        <f t="shared" si="15"/>
        <v>0</v>
      </c>
      <c r="J61" s="33">
        <f t="shared" si="15"/>
        <v>0</v>
      </c>
      <c r="K61" s="33">
        <f t="shared" si="15"/>
        <v>0</v>
      </c>
      <c r="L61" s="33">
        <f t="shared" si="15"/>
        <v>0</v>
      </c>
      <c r="M61" s="33">
        <f t="shared" si="15"/>
        <v>0</v>
      </c>
      <c r="N61" s="33">
        <f t="shared" si="15"/>
        <v>0</v>
      </c>
      <c r="O61" s="33">
        <f t="shared" si="15"/>
        <v>0</v>
      </c>
      <c r="P61" s="33">
        <f t="shared" si="15"/>
        <v>2980770</v>
      </c>
      <c r="Q61" s="33">
        <f t="shared" si="15"/>
        <v>0</v>
      </c>
      <c r="R61" s="33">
        <f t="shared" si="15"/>
        <v>0</v>
      </c>
      <c r="S61" s="33">
        <f t="shared" si="15"/>
        <v>0</v>
      </c>
      <c r="T61" s="33">
        <f t="shared" si="15"/>
        <v>0</v>
      </c>
      <c r="U61" s="33">
        <f>SUM(U41:U49)</f>
        <v>-11205643</v>
      </c>
      <c r="V61" s="33">
        <f>SUM(V41:V49)</f>
        <v>0</v>
      </c>
      <c r="W61" s="33">
        <f>SUM(W41:W49)</f>
        <v>-8224873</v>
      </c>
      <c r="X61" s="33">
        <f>SUM(X41:X49)</f>
        <v>0</v>
      </c>
      <c r="Y61" s="33">
        <f>SUM(Y41:Y49)</f>
        <v>-8224873</v>
      </c>
    </row>
    <row r="62" spans="1:25" x14ac:dyDescent="0.25">
      <c r="A62" s="211" t="s">
        <v>404</v>
      </c>
      <c r="B62" s="211"/>
      <c r="C62" s="211"/>
      <c r="D62" s="211"/>
      <c r="E62" s="211"/>
      <c r="F62" s="211"/>
      <c r="G62" s="32">
        <v>53</v>
      </c>
      <c r="H62" s="33">
        <f t="shared" ref="H62:T62" si="16">H40+H61</f>
        <v>0</v>
      </c>
      <c r="I62" s="33">
        <f t="shared" si="16"/>
        <v>0</v>
      </c>
      <c r="J62" s="33">
        <f t="shared" si="16"/>
        <v>0</v>
      </c>
      <c r="K62" s="33">
        <f t="shared" si="16"/>
        <v>0</v>
      </c>
      <c r="L62" s="33">
        <f t="shared" si="16"/>
        <v>0</v>
      </c>
      <c r="M62" s="33">
        <f t="shared" si="16"/>
        <v>0</v>
      </c>
      <c r="N62" s="33">
        <f t="shared" si="16"/>
        <v>0</v>
      </c>
      <c r="O62" s="33">
        <f t="shared" si="16"/>
        <v>0</v>
      </c>
      <c r="P62" s="33">
        <f t="shared" si="16"/>
        <v>2980770</v>
      </c>
      <c r="Q62" s="33">
        <f t="shared" si="16"/>
        <v>0</v>
      </c>
      <c r="R62" s="33">
        <f t="shared" si="16"/>
        <v>0</v>
      </c>
      <c r="S62" s="33">
        <f t="shared" si="16"/>
        <v>0</v>
      </c>
      <c r="T62" s="33">
        <f t="shared" si="16"/>
        <v>0</v>
      </c>
      <c r="U62" s="33">
        <f>U40+U61</f>
        <v>-11205643</v>
      </c>
      <c r="V62" s="33">
        <f>V40+V61</f>
        <v>1245816192</v>
      </c>
      <c r="W62" s="33">
        <f>W40+W61</f>
        <v>1237591319</v>
      </c>
      <c r="X62" s="33">
        <f>X40+X61</f>
        <v>4788578</v>
      </c>
      <c r="Y62" s="33">
        <f>Y40+Y61</f>
        <v>1242379897</v>
      </c>
    </row>
    <row r="63" spans="1:25" x14ac:dyDescent="0.25">
      <c r="A63" s="211" t="s">
        <v>402</v>
      </c>
      <c r="B63" s="211"/>
      <c r="C63" s="211"/>
      <c r="D63" s="211"/>
      <c r="E63" s="211"/>
      <c r="F63" s="211"/>
      <c r="G63" s="32">
        <v>54</v>
      </c>
      <c r="H63" s="33">
        <f t="shared" ref="H63:T63" si="17">SUM(H50:H58)</f>
        <v>0</v>
      </c>
      <c r="I63" s="33">
        <f t="shared" si="17"/>
        <v>0</v>
      </c>
      <c r="J63" s="33">
        <f t="shared" si="17"/>
        <v>0</v>
      </c>
      <c r="K63" s="33">
        <f t="shared" si="17"/>
        <v>0</v>
      </c>
      <c r="L63" s="33">
        <f t="shared" si="17"/>
        <v>0</v>
      </c>
      <c r="M63" s="33">
        <f t="shared" si="17"/>
        <v>0</v>
      </c>
      <c r="N63" s="33">
        <f t="shared" si="17"/>
        <v>0</v>
      </c>
      <c r="O63" s="33">
        <f t="shared" si="17"/>
        <v>0</v>
      </c>
      <c r="P63" s="33">
        <f t="shared" si="17"/>
        <v>0</v>
      </c>
      <c r="Q63" s="33">
        <f t="shared" si="17"/>
        <v>0</v>
      </c>
      <c r="R63" s="33">
        <f t="shared" si="17"/>
        <v>0</v>
      </c>
      <c r="S63" s="33">
        <f t="shared" si="17"/>
        <v>0</v>
      </c>
      <c r="T63" s="33">
        <f t="shared" si="17"/>
        <v>0</v>
      </c>
      <c r="U63" s="33">
        <f>SUM(U50:U58)</f>
        <v>0</v>
      </c>
      <c r="V63" s="33">
        <f>SUM(V50:V58)</f>
        <v>0</v>
      </c>
      <c r="W63" s="33">
        <f>SUM(W50:W58)</f>
        <v>0</v>
      </c>
      <c r="X63" s="33">
        <f>SUM(X50:X58)</f>
        <v>0</v>
      </c>
      <c r="Y63" s="33">
        <f>SUM(Y50:Y58)</f>
        <v>0</v>
      </c>
    </row>
  </sheetData>
  <protectedRanges>
    <protectedRange sqref="E2" name="Range1_1"/>
    <protectedRange sqref="G2" name="Range1"/>
  </protectedRanges>
  <mergeCells count="66">
    <mergeCell ref="A58:F58"/>
    <mergeCell ref="A59:F59"/>
    <mergeCell ref="A60:Y60"/>
    <mergeCell ref="A61:F61"/>
    <mergeCell ref="A62:F62"/>
    <mergeCell ref="A63:F63"/>
    <mergeCell ref="A52:F52"/>
    <mergeCell ref="A53:F53"/>
    <mergeCell ref="A54:F54"/>
    <mergeCell ref="A55:F55"/>
    <mergeCell ref="A56:F56"/>
    <mergeCell ref="A57:F57"/>
    <mergeCell ref="A46:F46"/>
    <mergeCell ref="A47:F47"/>
    <mergeCell ref="A48:F48"/>
    <mergeCell ref="A49:F49"/>
    <mergeCell ref="A50:F50"/>
    <mergeCell ref="A51:F51"/>
    <mergeCell ref="A40:F40"/>
    <mergeCell ref="A41:F41"/>
    <mergeCell ref="A42:F42"/>
    <mergeCell ref="A43:F43"/>
    <mergeCell ref="A44:F44"/>
    <mergeCell ref="A45:F45"/>
    <mergeCell ref="A34:F34"/>
    <mergeCell ref="A35:Y35"/>
    <mergeCell ref="A36:F36"/>
    <mergeCell ref="A37:F37"/>
    <mergeCell ref="A38:F38"/>
    <mergeCell ref="A39:F39"/>
    <mergeCell ref="A28:F28"/>
    <mergeCell ref="A29:F29"/>
    <mergeCell ref="A30:F30"/>
    <mergeCell ref="A31:Y31"/>
    <mergeCell ref="A32:F32"/>
    <mergeCell ref="A33:F33"/>
    <mergeCell ref="A22:F22"/>
    <mergeCell ref="A23:F23"/>
    <mergeCell ref="A24:F24"/>
    <mergeCell ref="A25:F25"/>
    <mergeCell ref="A26:F26"/>
    <mergeCell ref="A27:F27"/>
    <mergeCell ref="A16:F16"/>
    <mergeCell ref="A17:F17"/>
    <mergeCell ref="A18:F18"/>
    <mergeCell ref="A19:F19"/>
    <mergeCell ref="A20:F20"/>
    <mergeCell ref="A21:F21"/>
    <mergeCell ref="A10:F10"/>
    <mergeCell ref="A11:F11"/>
    <mergeCell ref="A12:F12"/>
    <mergeCell ref="A13:F13"/>
    <mergeCell ref="A14:F14"/>
    <mergeCell ref="A15:F15"/>
    <mergeCell ref="Y3:Y4"/>
    <mergeCell ref="A5:F5"/>
    <mergeCell ref="A6:Y6"/>
    <mergeCell ref="A7:F7"/>
    <mergeCell ref="A8:F8"/>
    <mergeCell ref="A9:F9"/>
    <mergeCell ref="A1:J1"/>
    <mergeCell ref="C2:D2"/>
    <mergeCell ref="A3:F4"/>
    <mergeCell ref="G3:G4"/>
    <mergeCell ref="H3:W3"/>
    <mergeCell ref="X3:X4"/>
  </mergeCells>
  <conditionalFormatting sqref="G2">
    <cfRule type="cellIs" dxfId="16" priority="17" stopIfTrue="1" operator="lessThan">
      <formula>#REF!</formula>
    </cfRule>
  </conditionalFormatting>
  <conditionalFormatting sqref="H10:Y10 H32:Y34 H61:Y63 H39:Y39 W8:Y9 H12:Y13 H11:U11 W11 H15:Y16 H14:O14 Q14:Y14 H30:Y30 W37:Y38 H44:Y45 H43:O43 Q43:Y43 H41:Y42 H40:U40 W40 H57:Y59 H56:T56 V56:Y56 W7 Y7 Y11 H18:Y23 H17:T17 V17:Y17 W24:Y29 W36 Y36 Y40 H47:Y55 H46:T46 V46:Y46">
    <cfRule type="cellIs" dxfId="15" priority="16" stopIfTrue="1" operator="notEqual">
      <formula>ROUND(H7,0)</formula>
    </cfRule>
  </conditionalFormatting>
  <conditionalFormatting sqref="H8:V9">
    <cfRule type="cellIs" dxfId="14" priority="15" stopIfTrue="1" operator="notEqual">
      <formula>ROUND(H8,0)</formula>
    </cfRule>
  </conditionalFormatting>
  <conditionalFormatting sqref="U56">
    <cfRule type="cellIs" dxfId="13" priority="14" stopIfTrue="1" operator="notEqual">
      <formula>ROUND(U56,0)</formula>
    </cfRule>
  </conditionalFormatting>
  <conditionalFormatting sqref="H7:V7">
    <cfRule type="cellIs" dxfId="12" priority="13" stopIfTrue="1" operator="notEqual">
      <formula>ROUND(H7,0)</formula>
    </cfRule>
  </conditionalFormatting>
  <conditionalFormatting sqref="X7">
    <cfRule type="cellIs" dxfId="11" priority="12" stopIfTrue="1" operator="notEqual">
      <formula>ROUND(X7,0)</formula>
    </cfRule>
  </conditionalFormatting>
  <conditionalFormatting sqref="V11">
    <cfRule type="cellIs" dxfId="10" priority="11" stopIfTrue="1" operator="notEqual">
      <formula>ROUND(V11,0)</formula>
    </cfRule>
  </conditionalFormatting>
  <conditionalFormatting sqref="X11">
    <cfRule type="cellIs" dxfId="9" priority="10" stopIfTrue="1" operator="notEqual">
      <formula>ROUND(X11,0)</formula>
    </cfRule>
  </conditionalFormatting>
  <conditionalFormatting sqref="P14">
    <cfRule type="cellIs" dxfId="8" priority="9" stopIfTrue="1" operator="notEqual">
      <formula>ROUND(P14,0)</formula>
    </cfRule>
  </conditionalFormatting>
  <conditionalFormatting sqref="U17">
    <cfRule type="cellIs" dxfId="7" priority="8" stopIfTrue="1" operator="notEqual">
      <formula>ROUND(U17,0)</formula>
    </cfRule>
  </conditionalFormatting>
  <conditionalFormatting sqref="H24:V29">
    <cfRule type="cellIs" dxfId="6" priority="7" stopIfTrue="1" operator="notEqual">
      <formula>ROUND(H24,0)</formula>
    </cfRule>
  </conditionalFormatting>
  <conditionalFormatting sqref="H36:V38">
    <cfRule type="cellIs" dxfId="5" priority="6" stopIfTrue="1" operator="notEqual">
      <formula>ROUND(H36,0)</formula>
    </cfRule>
  </conditionalFormatting>
  <conditionalFormatting sqref="X36">
    <cfRule type="cellIs" dxfId="4" priority="5" stopIfTrue="1" operator="notEqual">
      <formula>ROUND(X36,0)</formula>
    </cfRule>
  </conditionalFormatting>
  <conditionalFormatting sqref="V40">
    <cfRule type="cellIs" dxfId="3" priority="4" stopIfTrue="1" operator="notEqual">
      <formula>ROUND(V40,0)</formula>
    </cfRule>
  </conditionalFormatting>
  <conditionalFormatting sqref="X40">
    <cfRule type="cellIs" dxfId="2" priority="3" stopIfTrue="1" operator="notEqual">
      <formula>ROUND(X40,0)</formula>
    </cfRule>
  </conditionalFormatting>
  <conditionalFormatting sqref="P43">
    <cfRule type="cellIs" dxfId="1" priority="2" stopIfTrue="1" operator="notEqual">
      <formula>ROUND(P43,0)</formula>
    </cfRule>
  </conditionalFormatting>
  <conditionalFormatting sqref="U46">
    <cfRule type="cellIs" dxfId="0" priority="1" stopIfTrue="1" operator="notEqual">
      <formula>ROUND(U46,0)</formula>
    </cfRule>
  </conditionalFormatting>
  <dataValidations count="3">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G2">
      <formula1>39448</formula1>
    </dataValidation>
    <dataValidation type="whole" operator="greaterThanOrEqual" allowBlank="1" showInputMessage="1" showErrorMessage="1" errorTitle="Incorrect entry" error="You can enter only positive whole numbers." sqref="P6:X6">
      <formula1>0</formula1>
    </dataValidation>
    <dataValidation type="whole" operator="notEqual" allowBlank="1" showInputMessage="1" showErrorMessage="1" errorTitle="Invalid entry" error="You can enter only whole rounded numbers (positive or negative) and a zero." sqref="H61:Y63 H32:Y34 H7:Y30 H36:Y59">
      <formula1>9999999999</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84" zoomScaleNormal="84" workbookViewId="0">
      <selection sqref="A1:G28"/>
    </sheetView>
  </sheetViews>
  <sheetFormatPr defaultRowHeight="15" x14ac:dyDescent="0.25"/>
  <cols>
    <col min="7" max="7" width="183.7109375" customWidth="1"/>
  </cols>
  <sheetData>
    <row r="1" spans="1:7" x14ac:dyDescent="0.25">
      <c r="A1" s="227" t="s">
        <v>405</v>
      </c>
      <c r="B1" s="228"/>
      <c r="C1" s="228"/>
      <c r="D1" s="228"/>
      <c r="E1" s="228"/>
      <c r="F1" s="228"/>
      <c r="G1" s="228"/>
    </row>
    <row r="2" spans="1:7" x14ac:dyDescent="0.25">
      <c r="A2" s="228"/>
      <c r="B2" s="228"/>
      <c r="C2" s="228"/>
      <c r="D2" s="228"/>
      <c r="E2" s="228"/>
      <c r="F2" s="228"/>
      <c r="G2" s="228"/>
    </row>
    <row r="3" spans="1:7" x14ac:dyDescent="0.25">
      <c r="A3" s="228"/>
      <c r="B3" s="228"/>
      <c r="C3" s="228"/>
      <c r="D3" s="228"/>
      <c r="E3" s="228"/>
      <c r="F3" s="228"/>
      <c r="G3" s="228"/>
    </row>
    <row r="4" spans="1:7" x14ac:dyDescent="0.25">
      <c r="A4" s="228"/>
      <c r="B4" s="228"/>
      <c r="C4" s="228"/>
      <c r="D4" s="228"/>
      <c r="E4" s="228"/>
      <c r="F4" s="228"/>
      <c r="G4" s="228"/>
    </row>
    <row r="5" spans="1:7" x14ac:dyDescent="0.25">
      <c r="A5" s="228"/>
      <c r="B5" s="228"/>
      <c r="C5" s="228"/>
      <c r="D5" s="228"/>
      <c r="E5" s="228"/>
      <c r="F5" s="228"/>
      <c r="G5" s="228"/>
    </row>
    <row r="6" spans="1:7" x14ac:dyDescent="0.25">
      <c r="A6" s="228"/>
      <c r="B6" s="228"/>
      <c r="C6" s="228"/>
      <c r="D6" s="228"/>
      <c r="E6" s="228"/>
      <c r="F6" s="228"/>
      <c r="G6" s="228"/>
    </row>
    <row r="7" spans="1:7" x14ac:dyDescent="0.25">
      <c r="A7" s="228"/>
      <c r="B7" s="228"/>
      <c r="C7" s="228"/>
      <c r="D7" s="228"/>
      <c r="E7" s="228"/>
      <c r="F7" s="228"/>
      <c r="G7" s="228"/>
    </row>
    <row r="8" spans="1:7" x14ac:dyDescent="0.25">
      <c r="A8" s="228"/>
      <c r="B8" s="228"/>
      <c r="C8" s="228"/>
      <c r="D8" s="228"/>
      <c r="E8" s="228"/>
      <c r="F8" s="228"/>
      <c r="G8" s="228"/>
    </row>
    <row r="9" spans="1:7" x14ac:dyDescent="0.25">
      <c r="A9" s="228"/>
      <c r="B9" s="228"/>
      <c r="C9" s="228"/>
      <c r="D9" s="228"/>
      <c r="E9" s="228"/>
      <c r="F9" s="228"/>
      <c r="G9" s="228"/>
    </row>
    <row r="10" spans="1:7" x14ac:dyDescent="0.25">
      <c r="A10" s="228"/>
      <c r="B10" s="228"/>
      <c r="C10" s="228"/>
      <c r="D10" s="228"/>
      <c r="E10" s="228"/>
      <c r="F10" s="228"/>
      <c r="G10" s="228"/>
    </row>
    <row r="11" spans="1:7" x14ac:dyDescent="0.25">
      <c r="A11" s="228"/>
      <c r="B11" s="228"/>
      <c r="C11" s="228"/>
      <c r="D11" s="228"/>
      <c r="E11" s="228"/>
      <c r="F11" s="228"/>
      <c r="G11" s="228"/>
    </row>
    <row r="12" spans="1:7" x14ac:dyDescent="0.25">
      <c r="A12" s="228"/>
      <c r="B12" s="228"/>
      <c r="C12" s="228"/>
      <c r="D12" s="228"/>
      <c r="E12" s="228"/>
      <c r="F12" s="228"/>
      <c r="G12" s="228"/>
    </row>
    <row r="13" spans="1:7" x14ac:dyDescent="0.25">
      <c r="A13" s="228"/>
      <c r="B13" s="228"/>
      <c r="C13" s="228"/>
      <c r="D13" s="228"/>
      <c r="E13" s="228"/>
      <c r="F13" s="228"/>
      <c r="G13" s="228"/>
    </row>
    <row r="14" spans="1:7" x14ac:dyDescent="0.25">
      <c r="A14" s="228"/>
      <c r="B14" s="228"/>
      <c r="C14" s="228"/>
      <c r="D14" s="228"/>
      <c r="E14" s="228"/>
      <c r="F14" s="228"/>
      <c r="G14" s="228"/>
    </row>
    <row r="15" spans="1:7" x14ac:dyDescent="0.25">
      <c r="A15" s="228"/>
      <c r="B15" s="228"/>
      <c r="C15" s="228"/>
      <c r="D15" s="228"/>
      <c r="E15" s="228"/>
      <c r="F15" s="228"/>
      <c r="G15" s="228"/>
    </row>
    <row r="16" spans="1:7" x14ac:dyDescent="0.25">
      <c r="A16" s="228"/>
      <c r="B16" s="228"/>
      <c r="C16" s="228"/>
      <c r="D16" s="228"/>
      <c r="E16" s="228"/>
      <c r="F16" s="228"/>
      <c r="G16" s="228"/>
    </row>
    <row r="17" spans="1:7" x14ac:dyDescent="0.25">
      <c r="A17" s="228"/>
      <c r="B17" s="228"/>
      <c r="C17" s="228"/>
      <c r="D17" s="228"/>
      <c r="E17" s="228"/>
      <c r="F17" s="228"/>
      <c r="G17" s="228"/>
    </row>
    <row r="18" spans="1:7" x14ac:dyDescent="0.25">
      <c r="A18" s="228"/>
      <c r="B18" s="228"/>
      <c r="C18" s="228"/>
      <c r="D18" s="228"/>
      <c r="E18" s="228"/>
      <c r="F18" s="228"/>
      <c r="G18" s="228"/>
    </row>
    <row r="19" spans="1:7" x14ac:dyDescent="0.25">
      <c r="A19" s="228"/>
      <c r="B19" s="228"/>
      <c r="C19" s="228"/>
      <c r="D19" s="228"/>
      <c r="E19" s="228"/>
      <c r="F19" s="228"/>
      <c r="G19" s="228"/>
    </row>
    <row r="20" spans="1:7" x14ac:dyDescent="0.25">
      <c r="A20" s="228"/>
      <c r="B20" s="228"/>
      <c r="C20" s="228"/>
      <c r="D20" s="228"/>
      <c r="E20" s="228"/>
      <c r="F20" s="228"/>
      <c r="G20" s="228"/>
    </row>
    <row r="21" spans="1:7" x14ac:dyDescent="0.25">
      <c r="A21" s="228"/>
      <c r="B21" s="228"/>
      <c r="C21" s="228"/>
      <c r="D21" s="228"/>
      <c r="E21" s="228"/>
      <c r="F21" s="228"/>
      <c r="G21" s="228"/>
    </row>
    <row r="22" spans="1:7" x14ac:dyDescent="0.25">
      <c r="A22" s="228"/>
      <c r="B22" s="228"/>
      <c r="C22" s="228"/>
      <c r="D22" s="228"/>
      <c r="E22" s="228"/>
      <c r="F22" s="228"/>
      <c r="G22" s="228"/>
    </row>
    <row r="23" spans="1:7" x14ac:dyDescent="0.25">
      <c r="A23" s="228"/>
      <c r="B23" s="228"/>
      <c r="C23" s="228"/>
      <c r="D23" s="228"/>
      <c r="E23" s="228"/>
      <c r="F23" s="228"/>
      <c r="G23" s="228"/>
    </row>
    <row r="24" spans="1:7" x14ac:dyDescent="0.25">
      <c r="A24" s="228"/>
      <c r="B24" s="228"/>
      <c r="C24" s="228"/>
      <c r="D24" s="228"/>
      <c r="E24" s="228"/>
      <c r="F24" s="228"/>
      <c r="G24" s="228"/>
    </row>
    <row r="25" spans="1:7" x14ac:dyDescent="0.25">
      <c r="A25" s="228"/>
      <c r="B25" s="228"/>
      <c r="C25" s="228"/>
      <c r="D25" s="228"/>
      <c r="E25" s="228"/>
      <c r="F25" s="228"/>
      <c r="G25" s="228"/>
    </row>
    <row r="26" spans="1:7" x14ac:dyDescent="0.25">
      <c r="A26" s="228"/>
      <c r="B26" s="228"/>
      <c r="C26" s="228"/>
      <c r="D26" s="228"/>
      <c r="E26" s="228"/>
      <c r="F26" s="228"/>
      <c r="G26" s="228"/>
    </row>
    <row r="27" spans="1:7" x14ac:dyDescent="0.25">
      <c r="A27" s="228"/>
      <c r="B27" s="228"/>
      <c r="C27" s="228"/>
      <c r="D27" s="228"/>
      <c r="E27" s="228"/>
      <c r="F27" s="228"/>
      <c r="G27" s="228"/>
    </row>
    <row r="28" spans="1:7" ht="266.25" customHeight="1" x14ac:dyDescent="0.25">
      <c r="A28" s="228"/>
      <c r="B28" s="228"/>
      <c r="C28" s="228"/>
      <c r="D28" s="228"/>
      <c r="E28" s="228"/>
      <c r="F28" s="228"/>
      <c r="G28" s="228"/>
    </row>
  </sheetData>
  <mergeCells count="1">
    <mergeCell ref="A1:G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5ECA98-5F2F-4FF2-BA1E-D37A1023BCB8}">
  <ds:schemaRefs>
    <ds:schemaRef ds:uri="2090b57c-2e4d-4ed9-b313-510fc704fe75"/>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7C3D2A17-AC66-4759-88AB-4FD0D09BED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45B8D4-38AF-4BCD-9EAD-27F833A647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General data</vt:lpstr>
      <vt:lpstr>Balance Sheet</vt:lpstr>
      <vt:lpstr>P&amp;L</vt:lpstr>
      <vt:lpstr>CF_I</vt:lpstr>
      <vt:lpstr>CF_D</vt:lpstr>
      <vt:lpstr>SOCE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Rak</dc:creator>
  <cp:lastModifiedBy>Ivan Dodig</cp:lastModifiedBy>
  <dcterms:created xsi:type="dcterms:W3CDTF">2021-02-26T15:09:50Z</dcterms:created>
  <dcterms:modified xsi:type="dcterms:W3CDTF">2021-09-30T12:44:24Z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