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state="hidden" r:id="rId4"/>
    <sheet name="NT_D" sheetId="5" r:id="rId5"/>
    <sheet name="PK" sheetId="6" r:id="rId6"/>
    <sheet name="Bilješke" sheetId="7" r:id="rId7"/>
    <sheet name="Sheet1" sheetId="8" r:id="rId8"/>
  </sheets>
  <definedNames>
    <definedName name="_xlnm.Print_Area" localSheetId="6">'Bilješke'!$A$1:$J$53</definedName>
    <definedName name="_xlnm.Print_Area" localSheetId="0">'OPĆI PODACI'!$A$1:$I$52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<sst xmlns="http://schemas.openxmlformats.org/spreadsheetml/2006/main" count="398" uniqueCount="348">
  <si>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</si>
  <si>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</si>
  <si>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</si>
  <si>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</si>
  <si>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</si>
  <si>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</si>
  <si>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</si>
  <si>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</si>
  <si>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</si>
  <si>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</si>
  <si>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</si>
  <si>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</si>
  <si>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</si>
  <si>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</si>
  <si>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</si>
  <si>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</si>
  <si>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</si>
  <si>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</si>
  <si>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</si>
  <si>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</si>
  <si>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</si>
  <si>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</si>
  <si>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</si>
  <si>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</si>
  <si>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</si>
  <si>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</si>
  <si>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</si>
  <si>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</si>
  <si>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</si>
  <si>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</si>
  <si>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</si>
  <si>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</si>
  <si>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</si>
  <si>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</si>
  <si>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</si>
  <si>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</si>
  <si>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</si>
  <si>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</si>
  <si>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</si>
  <si>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</si>
  <si>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</si>
  <si>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</si>
  <si>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</si>
  <si>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</si>
  <si>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</si>
  <si>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</si>
  <si>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</si>
  <si>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</si>
  <si>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</si>
  <si>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</si>
  <si>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</si>
  <si>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</si>
  <si>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</si>
  <si>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</si>
  <si>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</si>
  <si>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</si>
  <si>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</si>
  <si>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</si>
  <si>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</si>
  <si>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</si>
  <si>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</si>
  <si>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</si>
  <si>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</si>
  <si>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</si>
  <si>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</si>
  <si>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</si>
  <si>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</si>
  <si>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</si>
  <si>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</si>
  <si>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</si>
  <si>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</si>
  <si>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</si>
  <si>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</si>
  <si>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</si>
  <si>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</si>
  <si>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</si>
  <si>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</si>
  <si>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</si>
  <si>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</si>
  <si>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</si>
  <si>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</si>
  <si>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</si>
  <si>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</si>
  <si>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</si>
  <si>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</si>
  <si>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</si>
  <si>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</si>
  <si>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</si>
  <si>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</si>
  <si>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</si>
  <si>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</si>
  <si>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</si>
  <si>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</si>
  <si>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</si>
  <si>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</si>
  <si>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</si>
  <si>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</si>
  <si>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</si>
  <si>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</si>
  <si>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</si>
  <si>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</si>
  <si>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</si>
  <si>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</si>
  <si>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</si>
  <si>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</si>
  <si>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</si>
  <si>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</si>
  <si>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</si>
  <si>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</si>
  <si>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</si>
  <si>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</si>
  <si>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</si>
  <si>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</si>
  <si>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</si>
  <si>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</si>
  <si>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</si>
  <si>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</si>
  <si>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</si>
  <si>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</si>
  <si>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</si>
  <si>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</si>
  <si>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</si>
  <si>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</si>
  <si>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</si>
  <si>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</si>
  <si>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</si>
  <si>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</si>
  <si>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</si>
  <si>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</si>
  <si>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</si>
  <si>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</si>
  <si>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</si>
  <si>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</si>
  <si>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</si>
  <si>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</si>
  <si>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</si>
  <si>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</si>
  <si>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</si>
  <si>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</si>
  <si>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</si>
  <si>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</si>
  <si>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</si>
  <si>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</si>
  <si>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</si>
  <si>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</si>
  <si>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</si>
  <si>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</si>
  <si>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</si>
  <si>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</si>
  <si>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</si>
  <si>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</si>
  <si>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</si>
  <si>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</si>
  <si>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</si>
  <si>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</si>
  <si>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</si>
  <si>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</si>
  <si>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</si>
  <si>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</si>
  <si>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</si>
  <si>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</si>
  <si>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</si>
  <si>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</si>
  <si>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</si>
  <si>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</si>
  <si>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</si>
  <si>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</si>
  <si>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</si>
  <si>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</si>
  <si>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</si>
  <si>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</si>
  <si>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</si>
  <si>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</si>
  <si>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</si>
  <si>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</si>
  <si>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</si>
  <si>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</si>
  <si>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</si>
  <si>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</si>
  <si>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</si>
  <si>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</si>
  <si>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</si>
  <si>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</si>
  <si>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</si>
  <si>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</si>
  <si>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</si>
  <si>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</si>
  <si>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</si>
  <si>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</si>
  <si>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</si>
  <si>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</si>
  <si>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</si>
  <si>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</si>
  <si>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</si>
  <si>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</si>
  <si>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</si>
  <si>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</si>
  <si>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</si>
  <si>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</si>
  <si>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</si>
  <si>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</si>
  <si>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</si>
  <si>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</si>
  <si>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</si>
  <si>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</si>
  <si>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</si>
  <si>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</si>
  <si>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</si>
  <si>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</si>
  <si>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</si>
  <si>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</si>
  <si>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</si>
  <si>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</si>
  <si>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</si>
  <si>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</si>
  <si>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</si>
  <si>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</si>
  <si>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</si>
  <si>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</si>
  <si>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</si>
  <si>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</si>
  <si>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</si>
  <si>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</si>
  <si>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</si>
  <si>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</si>
  <si>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</si>
  <si>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</si>
  <si>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</si>
  <si>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</si>
  <si>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</si>
  <si>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</si>
  <si>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</si>
  <si>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</si>
  <si>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</si>
  <si>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</si>
  <si>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</si>
  <si>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</si>
  <si>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</si>
  <si>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</si>
  <si>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</si>
  <si>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</si>
  <si>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</si>
  <si>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</si>
  <si>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</si>
  <si>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</si>
  <si>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</si>
  <si>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</si>
  <si>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</si>
  <si>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</si>
  <si>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</si>
  <si>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</si>
  <si>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</si>
  <si>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</si>
  <si>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</si>
  <si>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</si>
  <si>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</si>
  <si>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</si>
  <si>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</si>
  <si>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</si>
  <si>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</si>
  <si>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</si>
  <si>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</si>
  <si>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</si>
  <si>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</si>
  <si>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</si>
  <si>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</si>
  <si>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</si>
  <si>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</si>
  <si>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</si>
  <si>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</si>
  <si>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</si>
  <si>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</si>
  <si>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</si>
  <si>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</si>
  <si>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</si>
  <si>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</si>
  <si>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</si>
  <si>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</si>
  <si>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</si>
  <si>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</si>
  <si>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</si>
  <si>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</si>
  <si>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</si>
  <si>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</si>
  <si>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</si>
  <si>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</si>
  <si>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</si>
  <si>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</si>
  <si>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</si>
  <si>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</si>
  <si>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</si>
  <si>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</si>
  <si>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</si>
  <si>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</si>
  <si>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</si>
  <si>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</si>
  <si>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</si>
  <si>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</si>
  <si>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</si>
  <si>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</si>
  <si>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</si>
  <si>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</si>
  <si>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</si>
  <si>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</si>
  <si>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</si>
  <si>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</si>
  <si>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</si>
  <si>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</si>
  <si>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</si>
  <si>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</si>
  <si>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</si>
  <si>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</si>
  <si>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</si>
  <si>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</si>
  <si>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</si>
  <si>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</si>
  <si>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</si>
  <si>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</si>
  <si>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</si>
  <si>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</si>
  <si>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3557049</t>
  </si>
  <si>
    <t>080004306</t>
  </si>
  <si>
    <t>28921978587</t>
  </si>
  <si>
    <t>Zagreb</t>
  </si>
  <si>
    <t>Ulica grada Vukovara 37</t>
  </si>
  <si>
    <t>www.hep.hr</t>
  </si>
  <si>
    <t>Grad Zagreb</t>
  </si>
  <si>
    <t>HRVATSKA ELEKTROPRIVREDA d.d.</t>
  </si>
  <si>
    <t xml:space="preserve">Obveznik: </t>
  </si>
  <si>
    <t>NE</t>
  </si>
  <si>
    <t>3513</t>
  </si>
  <si>
    <t>016322204</t>
  </si>
  <si>
    <t>Obveznik: HEP d.d.                                                                                                                           - u 000 kn -</t>
  </si>
  <si>
    <t>Obveznik: HEP d.d.                                                                                                                                                     - u 000 kn -</t>
  </si>
  <si>
    <t>Obveznik: HEP d.d.                                                                                                                          - u 000 kn -</t>
  </si>
  <si>
    <t>- u 000 kn -</t>
  </si>
  <si>
    <t>Nataša Godler</t>
  </si>
  <si>
    <t>natasa.godler@hep.hr</t>
  </si>
  <si>
    <t>016321862</t>
  </si>
  <si>
    <t xml:space="preserve"> </t>
  </si>
  <si>
    <t xml:space="preserve">u razdoblju  do </t>
  </si>
  <si>
    <t>hep@hep.hr</t>
  </si>
  <si>
    <t>Frane Barbarić</t>
  </si>
  <si>
    <t>stanje na dan 30.06.2018.</t>
  </si>
  <si>
    <t>30.06.2018.</t>
  </si>
  <si>
    <t>u razdoblju 01.01.2018. do 30.06.2018.</t>
  </si>
  <si>
    <t>01.01.2018.</t>
  </si>
  <si>
    <t>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</si>
</sst>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23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3" fontId="1" fillId="0" borderId="30" xfId="0" applyNumberFormat="1" applyFont="1" applyFill="1" applyBorder="1" applyAlignment="1">
      <alignment horizontal="right" vertical="top" wrapText="1"/>
    </xf>
    <xf numFmtId="0" fontId="3" fillId="0" borderId="28" xfId="57" applyFont="1" applyBorder="1" applyAlignment="1">
      <alignment horizontal="left"/>
      <protection/>
    </xf>
    <xf numFmtId="0" fontId="3" fillId="0" borderId="28" xfId="57" applyFont="1" applyBorder="1" applyAlignment="1">
      <alignment horizontal="center"/>
      <protection/>
    </xf>
    <xf numFmtId="0" fontId="3" fillId="0" borderId="0" xfId="57" applyFont="1" applyBorder="1" applyAlignment="1">
      <alignment horizontal="left"/>
      <protection/>
    </xf>
    <xf numFmtId="0" fontId="2" fillId="33" borderId="16" xfId="57" applyFont="1" applyFill="1" applyBorder="1" applyAlignment="1" applyProtection="1">
      <alignment horizontal="left" vertical="center"/>
      <protection hidden="1" locked="0"/>
    </xf>
    <xf numFmtId="0" fontId="2" fillId="33" borderId="28" xfId="57" applyFont="1" applyFill="1" applyBorder="1" applyAlignment="1" applyProtection="1">
      <alignment horizontal="center" vertical="center"/>
      <protection hidden="1" locked="0"/>
    </xf>
    <xf numFmtId="49" fontId="2" fillId="33" borderId="28" xfId="57" applyNumberFormat="1" applyFont="1" applyFill="1" applyBorder="1" applyAlignment="1" applyProtection="1">
      <alignment horizontal="center" vertical="center"/>
      <protection hidden="1" locked="0"/>
    </xf>
    <xf numFmtId="49" fontId="2" fillId="34" borderId="29" xfId="57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0" applyNumberFormat="1" applyFont="1" applyFill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right" vertical="center" wrapText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49" fontId="2" fillId="35" borderId="21" xfId="57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31" xfId="0" applyBorder="1" applyAlignment="1">
      <alignment horizontal="center" vertical="center" wrapText="1"/>
    </xf>
    <xf numFmtId="0" fontId="2" fillId="35" borderId="21" xfId="57" applyFont="1" applyFill="1" applyBorder="1" applyAlignment="1" applyProtection="1">
      <alignment horizontal="left" vertical="center"/>
      <protection hidden="1" locked="0"/>
    </xf>
    <xf numFmtId="0" fontId="3" fillId="0" borderId="31" xfId="57" applyFont="1" applyBorder="1" applyAlignment="1">
      <alignment horizontal="left"/>
      <protection/>
    </xf>
    <xf numFmtId="0" fontId="3" fillId="0" borderId="32" xfId="57" applyFont="1" applyBorder="1" applyAlignment="1">
      <alignment horizontal="left"/>
      <protection/>
    </xf>
    <xf numFmtId="0" fontId="2" fillId="35" borderId="21" xfId="57" applyFont="1" applyFill="1" applyBorder="1" applyAlignment="1" applyProtection="1">
      <alignment horizontal="center" vertical="center" wrapText="1"/>
      <protection hidden="1" locked="0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35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Border="1" applyAlignment="1" applyProtection="1">
      <alignment horizontal="left" vertical="center"/>
      <protection hidden="1" locked="0"/>
    </xf>
    <xf numFmtId="49" fontId="2" fillId="0" borderId="29" xfId="57" applyNumberFormat="1" applyFont="1" applyBorder="1" applyAlignment="1" applyProtection="1">
      <alignment horizontal="left" vertical="center"/>
      <protection hidden="1" locked="0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2" fillId="35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Border="1" applyAlignment="1">
      <alignment horizontal="left"/>
      <protection/>
    </xf>
    <xf numFmtId="0" fontId="3" fillId="0" borderId="29" xfId="57" applyFont="1" applyBorder="1" applyAlignment="1">
      <alignment horizontal="left"/>
      <protection/>
    </xf>
    <xf numFmtId="0" fontId="2" fillId="35" borderId="27" xfId="57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49" fontId="2" fillId="35" borderId="28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Border="1" applyAlignment="1" applyProtection="1">
      <alignment horizontal="center" vertical="center"/>
      <protection hidden="1" locked="0"/>
    </xf>
    <xf numFmtId="0" fontId="10" fillId="0" borderId="33" xfId="57" applyFont="1" applyBorder="1" applyAlignment="1">
      <alignment/>
      <protection/>
    </xf>
    <xf numFmtId="0" fontId="10" fillId="0" borderId="23" xfId="57" applyFont="1" applyBorder="1" applyAlignment="1">
      <alignment/>
      <protection/>
    </xf>
    <xf numFmtId="0" fontId="2" fillId="0" borderId="28" xfId="57" applyFont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49" fontId="2" fillId="35" borderId="31" xfId="57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3" fillId="0" borderId="34" xfId="57" applyFont="1" applyBorder="1" applyAlignment="1" applyProtection="1">
      <alignment horizontal="center" vertical="top"/>
      <protection hidden="1"/>
    </xf>
    <xf numFmtId="0" fontId="3" fillId="0" borderId="34" xfId="57" applyFont="1" applyBorder="1" applyAlignment="1">
      <alignment horizontal="center"/>
      <protection/>
    </xf>
    <xf numFmtId="0" fontId="3" fillId="0" borderId="35" xfId="57" applyFont="1" applyBorder="1" applyAlignment="1">
      <alignment/>
      <protection/>
    </xf>
    <xf numFmtId="0" fontId="3" fillId="0" borderId="2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p.hr/" TargetMode="External" /><Relationship Id="rId2" Type="http://schemas.openxmlformats.org/officeDocument/2006/relationships/hyperlink" Target="mailto:natasa.godler@hep.hr" TargetMode="External" /><Relationship Id="rId3" Type="http://schemas.openxmlformats.org/officeDocument/2006/relationships/hyperlink" Target="mailto:hep@hep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110" zoomScaleSheetLayoutView="110" zoomScalePageLayoutView="0" workbookViewId="0" topLeftCell="A1">
      <selection activeCell="E2" sqref="E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5" t="s">
        <v>246</v>
      </c>
      <c r="B1" s="176"/>
      <c r="C1" s="176"/>
      <c r="D1" s="77"/>
      <c r="E1" s="77"/>
      <c r="F1" s="77"/>
      <c r="G1" s="77"/>
      <c r="H1" s="77"/>
      <c r="I1" s="78"/>
      <c r="J1" s="10"/>
      <c r="K1" s="10"/>
      <c r="L1" s="10"/>
    </row>
    <row r="2" spans="1:12" ht="12.75">
      <c r="A2" s="124" t="s">
        <v>247</v>
      </c>
      <c r="B2" s="125"/>
      <c r="C2" s="125"/>
      <c r="D2" s="126"/>
      <c r="E2" s="105">
        <v>43101</v>
      </c>
      <c r="F2" s="12"/>
      <c r="G2" s="13" t="s">
        <v>248</v>
      </c>
      <c r="H2" s="105" t="s">
        <v>344</v>
      </c>
      <c r="I2" s="79"/>
      <c r="J2" s="10"/>
      <c r="K2" s="10"/>
      <c r="L2" s="10"/>
    </row>
    <row r="3" spans="1:12" ht="12.75">
      <c r="A3" s="80"/>
      <c r="B3" s="14"/>
      <c r="C3" s="14"/>
      <c r="D3" s="14"/>
      <c r="E3" s="15"/>
      <c r="F3" s="15"/>
      <c r="G3" s="14"/>
      <c r="H3" s="14"/>
      <c r="I3" s="81"/>
      <c r="J3" s="10"/>
      <c r="K3" s="10"/>
      <c r="L3" s="10"/>
    </row>
    <row r="4" spans="1:12" ht="15">
      <c r="A4" s="127" t="s">
        <v>314</v>
      </c>
      <c r="B4" s="128"/>
      <c r="C4" s="128"/>
      <c r="D4" s="128"/>
      <c r="E4" s="128"/>
      <c r="F4" s="128"/>
      <c r="G4" s="128"/>
      <c r="H4" s="128"/>
      <c r="I4" s="129"/>
      <c r="J4" s="10"/>
      <c r="K4" s="10"/>
      <c r="L4" s="10"/>
    </row>
    <row r="5" spans="1:12" ht="12.75">
      <c r="A5" s="82"/>
      <c r="B5" s="16"/>
      <c r="C5" s="16"/>
      <c r="D5" s="16"/>
      <c r="E5" s="17"/>
      <c r="F5" s="83"/>
      <c r="G5" s="18"/>
      <c r="H5" s="19"/>
      <c r="I5" s="84"/>
      <c r="J5" s="10"/>
      <c r="K5" s="10"/>
      <c r="L5" s="10"/>
    </row>
    <row r="6" spans="1:12" ht="12.75">
      <c r="A6" s="130" t="s">
        <v>249</v>
      </c>
      <c r="B6" s="131"/>
      <c r="C6" s="132" t="s">
        <v>320</v>
      </c>
      <c r="D6" s="133"/>
      <c r="E6" s="27"/>
      <c r="F6" s="27"/>
      <c r="G6" s="27"/>
      <c r="H6" s="27"/>
      <c r="I6" s="85"/>
      <c r="J6" s="10"/>
      <c r="K6" s="10"/>
      <c r="L6" s="10"/>
    </row>
    <row r="7" spans="1:12" ht="12.75">
      <c r="A7" s="86"/>
      <c r="B7" s="22"/>
      <c r="C7" s="16"/>
      <c r="D7" s="16"/>
      <c r="E7" s="27"/>
      <c r="F7" s="27"/>
      <c r="G7" s="27"/>
      <c r="H7" s="27"/>
      <c r="I7" s="85"/>
      <c r="J7" s="10"/>
      <c r="K7" s="10"/>
      <c r="L7" s="10"/>
    </row>
    <row r="8" spans="1:12" ht="12.75">
      <c r="A8" s="134" t="s">
        <v>250</v>
      </c>
      <c r="B8" s="135"/>
      <c r="C8" s="132" t="s">
        <v>321</v>
      </c>
      <c r="D8" s="133"/>
      <c r="E8" s="27"/>
      <c r="F8" s="27"/>
      <c r="G8" s="27"/>
      <c r="H8" s="27"/>
      <c r="I8" s="87"/>
      <c r="J8" s="10"/>
      <c r="K8" s="10"/>
      <c r="L8" s="10"/>
    </row>
    <row r="9" spans="1:12" ht="12.75">
      <c r="A9" s="88"/>
      <c r="B9" s="43"/>
      <c r="C9" s="20"/>
      <c r="D9" s="25"/>
      <c r="E9" s="16"/>
      <c r="F9" s="16"/>
      <c r="G9" s="16"/>
      <c r="H9" s="16"/>
      <c r="I9" s="87"/>
      <c r="J9" s="10"/>
      <c r="K9" s="10"/>
      <c r="L9" s="10"/>
    </row>
    <row r="10" spans="1:12" ht="12.75">
      <c r="A10" s="148" t="s">
        <v>251</v>
      </c>
      <c r="B10" s="149"/>
      <c r="C10" s="132" t="s">
        <v>322</v>
      </c>
      <c r="D10" s="133"/>
      <c r="E10" s="16"/>
      <c r="F10" s="16"/>
      <c r="G10" s="16"/>
      <c r="H10" s="16"/>
      <c r="I10" s="87"/>
      <c r="J10" s="10"/>
      <c r="K10" s="10"/>
      <c r="L10" s="10"/>
    </row>
    <row r="11" spans="1:12" ht="12.75">
      <c r="A11" s="150"/>
      <c r="B11" s="149"/>
      <c r="C11" s="16"/>
      <c r="D11" s="16"/>
      <c r="E11" s="16"/>
      <c r="F11" s="16"/>
      <c r="G11" s="16"/>
      <c r="H11" s="16"/>
      <c r="I11" s="87"/>
      <c r="J11" s="10"/>
      <c r="K11" s="10"/>
      <c r="L11" s="10"/>
    </row>
    <row r="12" spans="1:12" ht="12.75">
      <c r="A12" s="130" t="s">
        <v>252</v>
      </c>
      <c r="B12" s="131"/>
      <c r="C12" s="121" t="s">
        <v>327</v>
      </c>
      <c r="D12" s="122"/>
      <c r="E12" s="122"/>
      <c r="F12" s="122"/>
      <c r="G12" s="122"/>
      <c r="H12" s="122"/>
      <c r="I12" s="123"/>
      <c r="J12" s="10"/>
      <c r="K12" s="10"/>
      <c r="L12" s="10"/>
    </row>
    <row r="13" spans="1:12" ht="12.75">
      <c r="A13" s="86"/>
      <c r="B13" s="22"/>
      <c r="C13" s="21"/>
      <c r="D13" s="16"/>
      <c r="E13" s="16"/>
      <c r="F13" s="16"/>
      <c r="G13" s="16"/>
      <c r="H13" s="16"/>
      <c r="I13" s="87"/>
      <c r="J13" s="10"/>
      <c r="K13" s="10"/>
      <c r="L13" s="10"/>
    </row>
    <row r="14" spans="1:12" ht="12.75">
      <c r="A14" s="130" t="s">
        <v>253</v>
      </c>
      <c r="B14" s="131"/>
      <c r="C14" s="157">
        <v>10000</v>
      </c>
      <c r="D14" s="158"/>
      <c r="E14" s="16"/>
      <c r="F14" s="121" t="s">
        <v>323</v>
      </c>
      <c r="G14" s="122"/>
      <c r="H14" s="122"/>
      <c r="I14" s="123"/>
      <c r="J14" s="10"/>
      <c r="K14" s="10"/>
      <c r="L14" s="10"/>
    </row>
    <row r="15" spans="1:12" ht="12.75">
      <c r="A15" s="86"/>
      <c r="B15" s="22"/>
      <c r="C15" s="16"/>
      <c r="D15" s="16"/>
      <c r="E15" s="16"/>
      <c r="F15" s="16"/>
      <c r="G15" s="16"/>
      <c r="H15" s="16"/>
      <c r="I15" s="87"/>
      <c r="J15" s="10"/>
      <c r="K15" s="10"/>
      <c r="L15" s="10"/>
    </row>
    <row r="16" spans="1:12" ht="12.75">
      <c r="A16" s="130" t="s">
        <v>254</v>
      </c>
      <c r="B16" s="131"/>
      <c r="C16" s="121" t="s">
        <v>324</v>
      </c>
      <c r="D16" s="122"/>
      <c r="E16" s="122"/>
      <c r="F16" s="122"/>
      <c r="G16" s="122"/>
      <c r="H16" s="122"/>
      <c r="I16" s="123"/>
      <c r="J16" s="10"/>
      <c r="K16" s="10"/>
      <c r="L16" s="10"/>
    </row>
    <row r="17" spans="1:12" ht="12.75">
      <c r="A17" s="86"/>
      <c r="B17" s="22"/>
      <c r="C17" s="16"/>
      <c r="D17" s="16"/>
      <c r="E17" s="16"/>
      <c r="F17" s="16"/>
      <c r="G17" s="16"/>
      <c r="H17" s="16"/>
      <c r="I17" s="87"/>
      <c r="J17" s="10"/>
      <c r="K17" s="10"/>
      <c r="L17" s="10"/>
    </row>
    <row r="18" spans="1:12" ht="12.75">
      <c r="A18" s="130" t="s">
        <v>255</v>
      </c>
      <c r="B18" s="131"/>
      <c r="C18" s="151" t="s">
        <v>341</v>
      </c>
      <c r="D18" s="152"/>
      <c r="E18" s="152"/>
      <c r="F18" s="152"/>
      <c r="G18" s="152"/>
      <c r="H18" s="152"/>
      <c r="I18" s="153"/>
      <c r="J18" s="10"/>
      <c r="K18" s="10"/>
      <c r="L18" s="10"/>
    </row>
    <row r="19" spans="1:12" ht="12.75">
      <c r="A19" s="86"/>
      <c r="B19" s="22"/>
      <c r="C19" s="21"/>
      <c r="D19" s="16"/>
      <c r="E19" s="16"/>
      <c r="F19" s="16"/>
      <c r="G19" s="16"/>
      <c r="H19" s="16"/>
      <c r="I19" s="87"/>
      <c r="J19" s="10"/>
      <c r="K19" s="10"/>
      <c r="L19" s="10"/>
    </row>
    <row r="20" spans="1:12" ht="12.75">
      <c r="A20" s="130" t="s">
        <v>256</v>
      </c>
      <c r="B20" s="131"/>
      <c r="C20" s="151" t="s">
        <v>325</v>
      </c>
      <c r="D20" s="152"/>
      <c r="E20" s="152"/>
      <c r="F20" s="152"/>
      <c r="G20" s="152"/>
      <c r="H20" s="152"/>
      <c r="I20" s="153"/>
      <c r="J20" s="10"/>
      <c r="K20" s="10"/>
      <c r="L20" s="10"/>
    </row>
    <row r="21" spans="1:12" ht="12.75">
      <c r="A21" s="86"/>
      <c r="B21" s="22"/>
      <c r="C21" s="21"/>
      <c r="D21" s="16"/>
      <c r="E21" s="16"/>
      <c r="F21" s="16"/>
      <c r="G21" s="16"/>
      <c r="H21" s="16"/>
      <c r="I21" s="87"/>
      <c r="J21" s="10"/>
      <c r="K21" s="10"/>
      <c r="L21" s="10"/>
    </row>
    <row r="22" spans="1:12" ht="12.75">
      <c r="A22" s="130" t="s">
        <v>257</v>
      </c>
      <c r="B22" s="131"/>
      <c r="C22" s="106">
        <v>133</v>
      </c>
      <c r="D22" s="121" t="s">
        <v>323</v>
      </c>
      <c r="E22" s="154"/>
      <c r="F22" s="155"/>
      <c r="G22" s="130"/>
      <c r="H22" s="156"/>
      <c r="I22" s="89"/>
      <c r="J22" s="10"/>
      <c r="K22" s="10"/>
      <c r="L22" s="10"/>
    </row>
    <row r="23" spans="1:12" ht="12.75">
      <c r="A23" s="86"/>
      <c r="B23" s="22"/>
      <c r="C23" s="16"/>
      <c r="D23" s="23"/>
      <c r="E23" s="23"/>
      <c r="F23" s="23"/>
      <c r="G23" s="23"/>
      <c r="H23" s="16"/>
      <c r="I23" s="87"/>
      <c r="J23" s="10"/>
      <c r="K23" s="10"/>
      <c r="L23" s="10"/>
    </row>
    <row r="24" spans="1:12" ht="12.75">
      <c r="A24" s="130" t="s">
        <v>258</v>
      </c>
      <c r="B24" s="131"/>
      <c r="C24" s="106">
        <v>21</v>
      </c>
      <c r="D24" s="121" t="s">
        <v>326</v>
      </c>
      <c r="E24" s="154"/>
      <c r="F24" s="154"/>
      <c r="G24" s="155"/>
      <c r="H24" s="44" t="s">
        <v>259</v>
      </c>
      <c r="I24" s="107">
        <v>461</v>
      </c>
      <c r="J24" s="10"/>
      <c r="K24" s="10"/>
      <c r="L24" s="10"/>
    </row>
    <row r="25" spans="1:12" ht="12.75">
      <c r="A25" s="86"/>
      <c r="B25" s="22"/>
      <c r="C25" s="16"/>
      <c r="D25" s="23"/>
      <c r="E25" s="23"/>
      <c r="F25" s="23"/>
      <c r="G25" s="22"/>
      <c r="H25" s="22" t="s">
        <v>315</v>
      </c>
      <c r="I25" s="90"/>
      <c r="J25" s="10"/>
      <c r="K25" s="10"/>
      <c r="L25" s="10"/>
    </row>
    <row r="26" spans="1:12" ht="12.75">
      <c r="A26" s="130" t="s">
        <v>260</v>
      </c>
      <c r="B26" s="131"/>
      <c r="C26" s="108" t="s">
        <v>329</v>
      </c>
      <c r="D26" s="24"/>
      <c r="E26" s="28"/>
      <c r="F26" s="23"/>
      <c r="G26" s="178" t="s">
        <v>261</v>
      </c>
      <c r="H26" s="131"/>
      <c r="I26" s="109" t="s">
        <v>330</v>
      </c>
      <c r="J26" s="10"/>
      <c r="K26" s="10"/>
      <c r="L26" s="10"/>
    </row>
    <row r="27" spans="1:12" ht="12.75">
      <c r="A27" s="86"/>
      <c r="B27" s="22"/>
      <c r="C27" s="16"/>
      <c r="D27" s="23"/>
      <c r="E27" s="23"/>
      <c r="F27" s="23"/>
      <c r="G27" s="23"/>
      <c r="H27" s="16"/>
      <c r="I27" s="91"/>
      <c r="J27" s="10"/>
      <c r="K27" s="10"/>
      <c r="L27" s="10"/>
    </row>
    <row r="28" spans="1:12" ht="12.75">
      <c r="A28" s="179" t="s">
        <v>262</v>
      </c>
      <c r="B28" s="180"/>
      <c r="C28" s="181"/>
      <c r="D28" s="181"/>
      <c r="E28" s="136" t="s">
        <v>263</v>
      </c>
      <c r="F28" s="137"/>
      <c r="G28" s="137"/>
      <c r="H28" s="138" t="s">
        <v>264</v>
      </c>
      <c r="I28" s="139"/>
      <c r="J28" s="10"/>
      <c r="K28" s="10"/>
      <c r="L28" s="10"/>
    </row>
    <row r="29" spans="1:12" ht="12.75">
      <c r="A29" s="92"/>
      <c r="B29" s="28"/>
      <c r="C29" s="28"/>
      <c r="D29" s="25"/>
      <c r="E29" s="16"/>
      <c r="F29" s="16"/>
      <c r="G29" s="16"/>
      <c r="H29" s="26"/>
      <c r="I29" s="91"/>
      <c r="J29" s="10"/>
      <c r="K29" s="10"/>
      <c r="L29" s="10"/>
    </row>
    <row r="30" spans="1:12" ht="12.75">
      <c r="A30" s="167"/>
      <c r="B30" s="168"/>
      <c r="C30" s="168"/>
      <c r="D30" s="169"/>
      <c r="E30" s="170"/>
      <c r="F30" s="171"/>
      <c r="G30" s="172"/>
      <c r="H30" s="173"/>
      <c r="I30" s="174"/>
      <c r="J30" s="10"/>
      <c r="K30" s="10"/>
      <c r="L30" s="10"/>
    </row>
    <row r="31" spans="1:12" ht="12.75">
      <c r="A31" s="142"/>
      <c r="B31" s="143"/>
      <c r="C31" s="143"/>
      <c r="D31" s="144"/>
      <c r="E31" s="145"/>
      <c r="F31" s="146"/>
      <c r="G31" s="147"/>
      <c r="H31" s="182"/>
      <c r="I31" s="141"/>
      <c r="J31" s="10"/>
      <c r="K31" s="10"/>
      <c r="L31" s="10"/>
    </row>
    <row r="32" spans="1:12" ht="12.75">
      <c r="A32" s="142"/>
      <c r="B32" s="143"/>
      <c r="C32" s="143"/>
      <c r="D32" s="144"/>
      <c r="E32" s="145"/>
      <c r="F32" s="146"/>
      <c r="G32" s="147"/>
      <c r="H32" s="140"/>
      <c r="I32" s="141"/>
      <c r="J32" s="10"/>
      <c r="K32" s="10"/>
      <c r="L32" s="10"/>
    </row>
    <row r="33" spans="1:12" ht="12.75">
      <c r="A33" s="142"/>
      <c r="B33" s="143"/>
      <c r="C33" s="143"/>
      <c r="D33" s="144"/>
      <c r="E33" s="145"/>
      <c r="F33" s="146"/>
      <c r="G33" s="147"/>
      <c r="H33" s="140"/>
      <c r="I33" s="141"/>
      <c r="J33" s="10"/>
      <c r="K33" s="10"/>
      <c r="L33" s="10"/>
    </row>
    <row r="34" spans="1:12" ht="12.75">
      <c r="A34" s="114"/>
      <c r="B34" s="113"/>
      <c r="C34" s="111"/>
      <c r="D34" s="111"/>
      <c r="E34" s="115"/>
      <c r="F34" s="112"/>
      <c r="G34" s="112"/>
      <c r="H34" s="116"/>
      <c r="I34" s="117"/>
      <c r="J34" s="10"/>
      <c r="K34" s="10"/>
      <c r="L34" s="10"/>
    </row>
    <row r="35" spans="1:12" ht="12.75">
      <c r="A35" s="148" t="s">
        <v>265</v>
      </c>
      <c r="B35" s="159"/>
      <c r="C35" s="167" t="s">
        <v>336</v>
      </c>
      <c r="D35" s="177"/>
      <c r="E35" s="177"/>
      <c r="F35" s="177"/>
      <c r="G35" s="177"/>
      <c r="H35" s="177"/>
      <c r="I35" s="177"/>
      <c r="J35" s="10"/>
      <c r="K35" s="10"/>
      <c r="L35" s="10"/>
    </row>
    <row r="36" spans="1:12" ht="12.75">
      <c r="A36" s="86"/>
      <c r="B36" s="22"/>
      <c r="C36" s="21" t="s">
        <v>266</v>
      </c>
      <c r="D36" s="16"/>
      <c r="E36" s="16"/>
      <c r="F36" s="16"/>
      <c r="G36" s="16"/>
      <c r="H36" s="16"/>
      <c r="I36" s="87"/>
      <c r="J36" s="10"/>
      <c r="K36" s="10"/>
      <c r="L36" s="10"/>
    </row>
    <row r="37" spans="1:12" ht="12.75">
      <c r="A37" s="148" t="s">
        <v>267</v>
      </c>
      <c r="B37" s="159"/>
      <c r="C37" s="160" t="s">
        <v>338</v>
      </c>
      <c r="D37" s="161"/>
      <c r="E37" s="162"/>
      <c r="F37" s="16"/>
      <c r="G37" s="44" t="s">
        <v>268</v>
      </c>
      <c r="H37" s="160" t="s">
        <v>331</v>
      </c>
      <c r="I37" s="162"/>
      <c r="J37" s="10"/>
      <c r="K37" s="10"/>
      <c r="L37" s="10"/>
    </row>
    <row r="38" spans="1:12" ht="12.75">
      <c r="A38" s="86"/>
      <c r="B38" s="22"/>
      <c r="C38" s="21"/>
      <c r="D38" s="16"/>
      <c r="E38" s="16"/>
      <c r="F38" s="16"/>
      <c r="G38" s="16"/>
      <c r="H38" s="16"/>
      <c r="I38" s="87"/>
      <c r="J38" s="10"/>
      <c r="K38" s="10"/>
      <c r="L38" s="10"/>
    </row>
    <row r="39" spans="1:12" ht="12.75">
      <c r="A39" s="148" t="s">
        <v>255</v>
      </c>
      <c r="B39" s="159"/>
      <c r="C39" s="185" t="s">
        <v>337</v>
      </c>
      <c r="D39" s="186"/>
      <c r="E39" s="186"/>
      <c r="F39" s="186"/>
      <c r="G39" s="186"/>
      <c r="H39" s="186"/>
      <c r="I39" s="187"/>
      <c r="J39" s="10"/>
      <c r="K39" s="10"/>
      <c r="L39" s="10"/>
    </row>
    <row r="40" spans="1:12" ht="12.75">
      <c r="A40" s="86"/>
      <c r="B40" s="22"/>
      <c r="C40" s="16"/>
      <c r="D40" s="16"/>
      <c r="E40" s="16"/>
      <c r="F40" s="16"/>
      <c r="G40" s="16"/>
      <c r="H40" s="16"/>
      <c r="I40" s="87"/>
      <c r="J40" s="10"/>
      <c r="K40" s="10"/>
      <c r="L40" s="10"/>
    </row>
    <row r="41" spans="1:12" ht="12.75">
      <c r="A41" s="130" t="s">
        <v>269</v>
      </c>
      <c r="B41" s="131"/>
      <c r="C41" s="188" t="s">
        <v>342</v>
      </c>
      <c r="D41" s="186"/>
      <c r="E41" s="186"/>
      <c r="F41" s="186"/>
      <c r="G41" s="186"/>
      <c r="H41" s="186"/>
      <c r="I41" s="123"/>
      <c r="J41" s="10"/>
      <c r="K41" s="10"/>
      <c r="L41" s="10"/>
    </row>
    <row r="42" spans="1:12" ht="12.75">
      <c r="A42" s="93"/>
      <c r="B42" s="20"/>
      <c r="C42" s="166" t="s">
        <v>270</v>
      </c>
      <c r="D42" s="166"/>
      <c r="E42" s="166"/>
      <c r="F42" s="166"/>
      <c r="G42" s="166"/>
      <c r="H42" s="166"/>
      <c r="I42" s="94"/>
      <c r="J42" s="10"/>
      <c r="K42" s="10"/>
      <c r="L42" s="10"/>
    </row>
    <row r="43" spans="1:12" ht="12.75">
      <c r="A43" s="93"/>
      <c r="B43" s="20"/>
      <c r="C43" s="29"/>
      <c r="D43" s="29"/>
      <c r="E43" s="29"/>
      <c r="F43" s="29"/>
      <c r="G43" s="29"/>
      <c r="H43" s="29"/>
      <c r="I43" s="94"/>
      <c r="J43" s="10"/>
      <c r="K43" s="10"/>
      <c r="L43" s="10"/>
    </row>
    <row r="44" spans="1:12" ht="12.75">
      <c r="A44" s="93"/>
      <c r="B44" s="189" t="s">
        <v>271</v>
      </c>
      <c r="C44" s="190"/>
      <c r="D44" s="190"/>
      <c r="E44" s="190"/>
      <c r="F44" s="42"/>
      <c r="G44" s="42"/>
      <c r="H44" s="42"/>
      <c r="I44" s="95"/>
      <c r="J44" s="10"/>
      <c r="K44" s="10"/>
      <c r="L44" s="10"/>
    </row>
    <row r="45" spans="1:12" ht="12.75">
      <c r="A45" s="93"/>
      <c r="B45" s="163" t="s">
        <v>303</v>
      </c>
      <c r="C45" s="164"/>
      <c r="D45" s="164"/>
      <c r="E45" s="164"/>
      <c r="F45" s="164"/>
      <c r="G45" s="164"/>
      <c r="H45" s="164"/>
      <c r="I45" s="165"/>
      <c r="J45" s="10"/>
      <c r="K45" s="10"/>
      <c r="L45" s="10"/>
    </row>
    <row r="46" spans="1:12" ht="12.75">
      <c r="A46" s="93"/>
      <c r="B46" s="163" t="s">
        <v>304</v>
      </c>
      <c r="C46" s="164"/>
      <c r="D46" s="164"/>
      <c r="E46" s="164"/>
      <c r="F46" s="164"/>
      <c r="G46" s="164"/>
      <c r="H46" s="164"/>
      <c r="I46" s="95"/>
      <c r="J46" s="10"/>
      <c r="K46" s="10"/>
      <c r="L46" s="10"/>
    </row>
    <row r="47" spans="1:12" ht="12.75">
      <c r="A47" s="93"/>
      <c r="B47" s="163" t="s">
        <v>305</v>
      </c>
      <c r="C47" s="164"/>
      <c r="D47" s="164"/>
      <c r="E47" s="164"/>
      <c r="F47" s="164"/>
      <c r="G47" s="164"/>
      <c r="H47" s="164"/>
      <c r="I47" s="165"/>
      <c r="J47" s="10"/>
      <c r="K47" s="10"/>
      <c r="L47" s="10"/>
    </row>
    <row r="48" spans="1:12" ht="12.75">
      <c r="A48" s="93"/>
      <c r="B48" s="163" t="s">
        <v>306</v>
      </c>
      <c r="C48" s="164"/>
      <c r="D48" s="164"/>
      <c r="E48" s="164"/>
      <c r="F48" s="164"/>
      <c r="G48" s="164"/>
      <c r="H48" s="164"/>
      <c r="I48" s="165"/>
      <c r="J48" s="10"/>
      <c r="K48" s="10"/>
      <c r="L48" s="10"/>
    </row>
    <row r="49" spans="1:12" ht="12.75">
      <c r="A49" s="93"/>
      <c r="B49" s="96"/>
      <c r="C49" s="97"/>
      <c r="D49" s="97"/>
      <c r="E49" s="97"/>
      <c r="F49" s="97"/>
      <c r="G49" s="97"/>
      <c r="H49" s="97"/>
      <c r="I49" s="98"/>
      <c r="J49" s="10"/>
      <c r="K49" s="10"/>
      <c r="L49" s="10"/>
    </row>
    <row r="50" spans="1:12" ht="13.5" thickBot="1">
      <c r="A50" s="99" t="s">
        <v>272</v>
      </c>
      <c r="B50" s="16"/>
      <c r="C50" s="16"/>
      <c r="D50" s="16"/>
      <c r="E50" s="16"/>
      <c r="F50" s="16"/>
      <c r="G50" s="30"/>
      <c r="H50" s="31"/>
      <c r="I50" s="100"/>
      <c r="J50" s="10"/>
      <c r="K50" s="10"/>
      <c r="L50" s="10"/>
    </row>
    <row r="51" spans="1:12" ht="12.75">
      <c r="A51" s="82"/>
      <c r="B51" s="16"/>
      <c r="C51" s="16"/>
      <c r="D51" s="16"/>
      <c r="E51" s="20" t="s">
        <v>273</v>
      </c>
      <c r="F51" s="28"/>
      <c r="G51" s="191" t="s">
        <v>274</v>
      </c>
      <c r="H51" s="192"/>
      <c r="I51" s="193"/>
      <c r="J51" s="10"/>
      <c r="K51" s="10"/>
      <c r="L51" s="10"/>
    </row>
    <row r="52" spans="1:12" ht="12.75">
      <c r="A52" s="101"/>
      <c r="B52" s="102"/>
      <c r="C52" s="103"/>
      <c r="D52" s="103"/>
      <c r="E52" s="103"/>
      <c r="F52" s="103"/>
      <c r="G52" s="183"/>
      <c r="H52" s="184"/>
      <c r="I52" s="104"/>
      <c r="J52" s="10"/>
      <c r="K52" s="10"/>
      <c r="L52" s="10"/>
    </row>
  </sheetData>
  <sheetProtection/>
  <protectedRanges>
    <protectedRange sqref="E2 H2 C6:D6 C8:D8 C10:D10 C12:I12 C14:D14 F14:I14 C16:I16 C18:I18 C20:I20 C24:G24 C22:F22 C26 I26 I24" name="Range1"/>
    <protectedRange sqref="A30:I33" name="Range1_2_12"/>
  </protectedRanges>
  <mergeCells count="59">
    <mergeCell ref="G52:H52"/>
    <mergeCell ref="A39:B39"/>
    <mergeCell ref="C39:I39"/>
    <mergeCell ref="A41:B41"/>
    <mergeCell ref="C41:I41"/>
    <mergeCell ref="B44:E44"/>
    <mergeCell ref="B45:I45"/>
    <mergeCell ref="B46:H46"/>
    <mergeCell ref="B47:I47"/>
    <mergeCell ref="G51:I51"/>
    <mergeCell ref="A1:C1"/>
    <mergeCell ref="C35:I35"/>
    <mergeCell ref="E32:G32"/>
    <mergeCell ref="A26:B26"/>
    <mergeCell ref="G26:H26"/>
    <mergeCell ref="A28:D28"/>
    <mergeCell ref="A35:B35"/>
    <mergeCell ref="E31:G31"/>
    <mergeCell ref="H31:I31"/>
    <mergeCell ref="A32:D32"/>
    <mergeCell ref="A37:B37"/>
    <mergeCell ref="C37:E37"/>
    <mergeCell ref="H37:I37"/>
    <mergeCell ref="B48:I48"/>
    <mergeCell ref="C42:H42"/>
    <mergeCell ref="A30:D30"/>
    <mergeCell ref="E30:G30"/>
    <mergeCell ref="H30:I30"/>
    <mergeCell ref="H32:I32"/>
    <mergeCell ref="A31:D31"/>
    <mergeCell ref="A22:B22"/>
    <mergeCell ref="D22:F22"/>
    <mergeCell ref="G22:H22"/>
    <mergeCell ref="A24:B24"/>
    <mergeCell ref="D24:G24"/>
    <mergeCell ref="C14:D14"/>
    <mergeCell ref="F14:I14"/>
    <mergeCell ref="A20:B20"/>
    <mergeCell ref="C20:I20"/>
    <mergeCell ref="A16:B16"/>
    <mergeCell ref="E28:G28"/>
    <mergeCell ref="H28:I28"/>
    <mergeCell ref="H33:I33"/>
    <mergeCell ref="A33:D33"/>
    <mergeCell ref="E33:G33"/>
    <mergeCell ref="A10:B11"/>
    <mergeCell ref="C10:D10"/>
    <mergeCell ref="A14:B14"/>
    <mergeCell ref="A18:B18"/>
    <mergeCell ref="C18:I18"/>
    <mergeCell ref="C16:I16"/>
    <mergeCell ref="A2:D2"/>
    <mergeCell ref="A4:I4"/>
    <mergeCell ref="A6:B6"/>
    <mergeCell ref="C6:D6"/>
    <mergeCell ref="A8:B8"/>
    <mergeCell ref="C8:D8"/>
    <mergeCell ref="A12:B12"/>
    <mergeCell ref="C12:I1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hep.hr"/>
    <hyperlink ref="C39" r:id="rId2" display="natasa.godler@hep.hr"/>
    <hyperlink ref="C18" r:id="rId3" display="hep@hep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="110" zoomScaleNormal="110" zoomScaleSheetLayoutView="110" zoomScalePageLayoutView="0" workbookViewId="0" topLeftCell="A1">
      <selection activeCell="K5" sqref="K5"/>
    </sheetView>
  </sheetViews>
  <sheetFormatPr defaultColWidth="9.140625" defaultRowHeight="12.75"/>
  <cols>
    <col min="1" max="16384" width="9.140625" style="45" customWidth="1"/>
  </cols>
  <sheetData>
    <row r="1" spans="1:11" ht="12.75" customHeight="1">
      <c r="A1" s="231" t="s">
        <v>151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 customHeight="1">
      <c r="A2" s="232" t="s">
        <v>343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>
      <c r="A3" s="233" t="s">
        <v>332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21">
      <c r="A4" s="236" t="s">
        <v>57</v>
      </c>
      <c r="B4" s="237"/>
      <c r="C4" s="237"/>
      <c r="D4" s="237"/>
      <c r="E4" s="237"/>
      <c r="F4" s="237"/>
      <c r="G4" s="237"/>
      <c r="H4" s="238"/>
      <c r="I4" s="51" t="s">
        <v>275</v>
      </c>
      <c r="J4" s="52" t="s">
        <v>347</v>
      </c>
      <c r="K4" s="53" t="s">
        <v>344</v>
      </c>
    </row>
    <row r="5" spans="1:11" ht="12.75">
      <c r="A5" s="228">
        <v>1</v>
      </c>
      <c r="B5" s="228"/>
      <c r="C5" s="228"/>
      <c r="D5" s="228"/>
      <c r="E5" s="228"/>
      <c r="F5" s="228"/>
      <c r="G5" s="228"/>
      <c r="H5" s="228"/>
      <c r="I5" s="50">
        <v>2</v>
      </c>
      <c r="J5" s="49">
        <v>3</v>
      </c>
      <c r="K5" s="49">
        <v>4</v>
      </c>
    </row>
    <row r="6" spans="1:11" ht="12.75">
      <c r="A6" s="229"/>
      <c r="B6" s="207"/>
      <c r="C6" s="207"/>
      <c r="D6" s="207"/>
      <c r="E6" s="207"/>
      <c r="F6" s="207"/>
      <c r="G6" s="207"/>
      <c r="H6" s="207"/>
      <c r="I6" s="207"/>
      <c r="J6" s="207"/>
      <c r="K6" s="230"/>
    </row>
    <row r="7" spans="1:11" ht="12.75">
      <c r="A7" s="209" t="s">
        <v>58</v>
      </c>
      <c r="B7" s="210"/>
      <c r="C7" s="210"/>
      <c r="D7" s="210"/>
      <c r="E7" s="210"/>
      <c r="F7" s="210"/>
      <c r="G7" s="210"/>
      <c r="H7" s="227"/>
      <c r="I7" s="3">
        <v>1</v>
      </c>
      <c r="J7" s="6">
        <v>0</v>
      </c>
      <c r="K7" s="6">
        <v>0</v>
      </c>
    </row>
    <row r="8" spans="1:11" ht="12.75">
      <c r="A8" s="216" t="s">
        <v>11</v>
      </c>
      <c r="B8" s="217"/>
      <c r="C8" s="217"/>
      <c r="D8" s="217"/>
      <c r="E8" s="217"/>
      <c r="F8" s="217"/>
      <c r="G8" s="217"/>
      <c r="H8" s="218"/>
      <c r="I8" s="1">
        <v>2</v>
      </c>
      <c r="J8" s="46">
        <f>J9+J16+J26+J35+J39</f>
        <v>27848712</v>
      </c>
      <c r="K8" s="46">
        <f>K9+K16+K26+K35+K39</f>
        <v>27223288</v>
      </c>
    </row>
    <row r="9" spans="1:11" ht="12.75">
      <c r="A9" s="213" t="s">
        <v>203</v>
      </c>
      <c r="B9" s="214"/>
      <c r="C9" s="214"/>
      <c r="D9" s="214"/>
      <c r="E9" s="214"/>
      <c r="F9" s="214"/>
      <c r="G9" s="214"/>
      <c r="H9" s="215"/>
      <c r="I9" s="1">
        <v>3</v>
      </c>
      <c r="J9" s="46">
        <f>SUM(J10:J15)</f>
        <v>153765</v>
      </c>
      <c r="K9" s="46">
        <f>SUM(K10:K15)</f>
        <v>145310</v>
      </c>
    </row>
    <row r="10" spans="1:11" ht="12.75">
      <c r="A10" s="213" t="s">
        <v>110</v>
      </c>
      <c r="B10" s="214"/>
      <c r="C10" s="214"/>
      <c r="D10" s="214"/>
      <c r="E10" s="214"/>
      <c r="F10" s="214"/>
      <c r="G10" s="214"/>
      <c r="H10" s="215"/>
      <c r="I10" s="1">
        <v>4</v>
      </c>
      <c r="J10" s="110"/>
      <c r="K10" s="7"/>
    </row>
    <row r="11" spans="1:11" ht="12.75">
      <c r="A11" s="213" t="s">
        <v>12</v>
      </c>
      <c r="B11" s="214"/>
      <c r="C11" s="214"/>
      <c r="D11" s="214"/>
      <c r="E11" s="214"/>
      <c r="F11" s="214"/>
      <c r="G11" s="214"/>
      <c r="H11" s="215"/>
      <c r="I11" s="1">
        <v>5</v>
      </c>
      <c r="J11" s="118">
        <v>128365</v>
      </c>
      <c r="K11" s="7">
        <v>118500</v>
      </c>
    </row>
    <row r="12" spans="1:11" ht="12.75">
      <c r="A12" s="213" t="s">
        <v>111</v>
      </c>
      <c r="B12" s="214"/>
      <c r="C12" s="214"/>
      <c r="D12" s="214"/>
      <c r="E12" s="214"/>
      <c r="F12" s="214"/>
      <c r="G12" s="214"/>
      <c r="H12" s="215"/>
      <c r="I12" s="1">
        <v>6</v>
      </c>
      <c r="J12" s="118"/>
      <c r="K12" s="7"/>
    </row>
    <row r="13" spans="1:11" ht="12.75">
      <c r="A13" s="213" t="s">
        <v>206</v>
      </c>
      <c r="B13" s="214"/>
      <c r="C13" s="214"/>
      <c r="D13" s="214"/>
      <c r="E13" s="214"/>
      <c r="F13" s="214"/>
      <c r="G13" s="214"/>
      <c r="H13" s="215"/>
      <c r="I13" s="1">
        <v>7</v>
      </c>
      <c r="J13" s="118"/>
      <c r="K13" s="7"/>
    </row>
    <row r="14" spans="1:11" ht="12.75">
      <c r="A14" s="213" t="s">
        <v>207</v>
      </c>
      <c r="B14" s="214"/>
      <c r="C14" s="214"/>
      <c r="D14" s="214"/>
      <c r="E14" s="214"/>
      <c r="F14" s="214"/>
      <c r="G14" s="214"/>
      <c r="H14" s="215"/>
      <c r="I14" s="1">
        <v>8</v>
      </c>
      <c r="J14" s="118">
        <v>25400</v>
      </c>
      <c r="K14" s="7">
        <v>26810</v>
      </c>
    </row>
    <row r="15" spans="1:11" ht="12.75">
      <c r="A15" s="213" t="s">
        <v>208</v>
      </c>
      <c r="B15" s="214"/>
      <c r="C15" s="214"/>
      <c r="D15" s="214"/>
      <c r="E15" s="214"/>
      <c r="F15" s="214"/>
      <c r="G15" s="214"/>
      <c r="H15" s="215"/>
      <c r="I15" s="1">
        <v>9</v>
      </c>
      <c r="J15" s="118"/>
      <c r="K15" s="7"/>
    </row>
    <row r="16" spans="1:11" ht="12.75">
      <c r="A16" s="213" t="s">
        <v>204</v>
      </c>
      <c r="B16" s="214"/>
      <c r="C16" s="214"/>
      <c r="D16" s="214"/>
      <c r="E16" s="214"/>
      <c r="F16" s="214"/>
      <c r="G16" s="214"/>
      <c r="H16" s="215"/>
      <c r="I16" s="1">
        <v>10</v>
      </c>
      <c r="J16" s="46">
        <f>SUM(J17:J25)</f>
        <v>770092</v>
      </c>
      <c r="K16" s="46">
        <f>SUM(K17:K25)</f>
        <v>779102</v>
      </c>
    </row>
    <row r="17" spans="1:11" ht="12.75">
      <c r="A17" s="213" t="s">
        <v>209</v>
      </c>
      <c r="B17" s="214"/>
      <c r="C17" s="214"/>
      <c r="D17" s="214"/>
      <c r="E17" s="214"/>
      <c r="F17" s="214"/>
      <c r="G17" s="214"/>
      <c r="H17" s="215"/>
      <c r="I17" s="1">
        <v>11</v>
      </c>
      <c r="J17" s="118">
        <v>68437</v>
      </c>
      <c r="K17" s="7">
        <v>67487</v>
      </c>
    </row>
    <row r="18" spans="1:11" ht="12.75">
      <c r="A18" s="213" t="s">
        <v>245</v>
      </c>
      <c r="B18" s="214"/>
      <c r="C18" s="214"/>
      <c r="D18" s="214"/>
      <c r="E18" s="214"/>
      <c r="F18" s="214"/>
      <c r="G18" s="214"/>
      <c r="H18" s="215"/>
      <c r="I18" s="1">
        <v>12</v>
      </c>
      <c r="J18" s="118">
        <v>162865</v>
      </c>
      <c r="K18" s="7">
        <v>160407</v>
      </c>
    </row>
    <row r="19" spans="1:11" ht="12.75">
      <c r="A19" s="213" t="s">
        <v>210</v>
      </c>
      <c r="B19" s="214"/>
      <c r="C19" s="214"/>
      <c r="D19" s="214"/>
      <c r="E19" s="214"/>
      <c r="F19" s="214"/>
      <c r="G19" s="214"/>
      <c r="H19" s="215"/>
      <c r="I19" s="1">
        <v>13</v>
      </c>
      <c r="J19" s="118">
        <v>126813</v>
      </c>
      <c r="K19" s="7">
        <v>117312</v>
      </c>
    </row>
    <row r="20" spans="1:11" ht="12.75">
      <c r="A20" s="213" t="s">
        <v>25</v>
      </c>
      <c r="B20" s="214"/>
      <c r="C20" s="214"/>
      <c r="D20" s="214"/>
      <c r="E20" s="214"/>
      <c r="F20" s="214"/>
      <c r="G20" s="214"/>
      <c r="H20" s="215"/>
      <c r="I20" s="1">
        <v>14</v>
      </c>
      <c r="J20" s="118">
        <v>9731</v>
      </c>
      <c r="K20" s="7">
        <v>8602</v>
      </c>
    </row>
    <row r="21" spans="1:11" ht="12.75">
      <c r="A21" s="213" t="s">
        <v>26</v>
      </c>
      <c r="B21" s="214"/>
      <c r="C21" s="214"/>
      <c r="D21" s="214"/>
      <c r="E21" s="214"/>
      <c r="F21" s="214"/>
      <c r="G21" s="214"/>
      <c r="H21" s="215"/>
      <c r="I21" s="1">
        <v>15</v>
      </c>
      <c r="J21" s="118"/>
      <c r="K21" s="7"/>
    </row>
    <row r="22" spans="1:11" ht="12.75">
      <c r="A22" s="213" t="s">
        <v>70</v>
      </c>
      <c r="B22" s="214"/>
      <c r="C22" s="214"/>
      <c r="D22" s="214"/>
      <c r="E22" s="214"/>
      <c r="F22" s="214"/>
      <c r="G22" s="214"/>
      <c r="H22" s="215"/>
      <c r="I22" s="1">
        <v>16</v>
      </c>
      <c r="J22" s="118">
        <v>6022</v>
      </c>
      <c r="K22" s="7">
        <v>10871</v>
      </c>
    </row>
    <row r="23" spans="1:11" ht="12.75">
      <c r="A23" s="213" t="s">
        <v>71</v>
      </c>
      <c r="B23" s="214"/>
      <c r="C23" s="214"/>
      <c r="D23" s="214"/>
      <c r="E23" s="214"/>
      <c r="F23" s="214"/>
      <c r="G23" s="214"/>
      <c r="H23" s="215"/>
      <c r="I23" s="1">
        <v>17</v>
      </c>
      <c r="J23" s="118">
        <v>362616</v>
      </c>
      <c r="K23" s="7">
        <v>380815</v>
      </c>
    </row>
    <row r="24" spans="1:11" ht="12.75">
      <c r="A24" s="213" t="s">
        <v>72</v>
      </c>
      <c r="B24" s="214"/>
      <c r="C24" s="214"/>
      <c r="D24" s="214"/>
      <c r="E24" s="214"/>
      <c r="F24" s="214"/>
      <c r="G24" s="214"/>
      <c r="H24" s="215"/>
      <c r="I24" s="1">
        <v>18</v>
      </c>
      <c r="J24" s="118">
        <v>342</v>
      </c>
      <c r="K24" s="7">
        <v>342</v>
      </c>
    </row>
    <row r="25" spans="1:11" ht="12.75">
      <c r="A25" s="213" t="s">
        <v>73</v>
      </c>
      <c r="B25" s="214"/>
      <c r="C25" s="214"/>
      <c r="D25" s="214"/>
      <c r="E25" s="214"/>
      <c r="F25" s="214"/>
      <c r="G25" s="214"/>
      <c r="H25" s="215"/>
      <c r="I25" s="1">
        <v>19</v>
      </c>
      <c r="J25" s="118">
        <v>33266</v>
      </c>
      <c r="K25" s="7">
        <v>33266</v>
      </c>
    </row>
    <row r="26" spans="1:11" ht="12.75">
      <c r="A26" s="213" t="s">
        <v>188</v>
      </c>
      <c r="B26" s="214"/>
      <c r="C26" s="214"/>
      <c r="D26" s="214"/>
      <c r="E26" s="214"/>
      <c r="F26" s="214"/>
      <c r="G26" s="214"/>
      <c r="H26" s="215"/>
      <c r="I26" s="1">
        <v>20</v>
      </c>
      <c r="J26" s="46">
        <f>SUM(J27:J34)</f>
        <v>10377535</v>
      </c>
      <c r="K26" s="46">
        <f>SUM(K27:K34)</f>
        <v>10370177</v>
      </c>
    </row>
    <row r="27" spans="1:11" ht="12.75">
      <c r="A27" s="213" t="s">
        <v>74</v>
      </c>
      <c r="B27" s="214"/>
      <c r="C27" s="214"/>
      <c r="D27" s="214"/>
      <c r="E27" s="214"/>
      <c r="F27" s="214"/>
      <c r="G27" s="214"/>
      <c r="H27" s="215"/>
      <c r="I27" s="1">
        <v>21</v>
      </c>
      <c r="J27" s="118">
        <v>7711409</v>
      </c>
      <c r="K27" s="7">
        <v>7711409</v>
      </c>
    </row>
    <row r="28" spans="1:11" ht="12.75">
      <c r="A28" s="213" t="s">
        <v>75</v>
      </c>
      <c r="B28" s="214"/>
      <c r="C28" s="214"/>
      <c r="D28" s="214"/>
      <c r="E28" s="214"/>
      <c r="F28" s="214"/>
      <c r="G28" s="214"/>
      <c r="H28" s="215"/>
      <c r="I28" s="1">
        <v>22</v>
      </c>
      <c r="J28" s="118">
        <v>591437</v>
      </c>
      <c r="K28" s="7">
        <v>569559</v>
      </c>
    </row>
    <row r="29" spans="1:11" ht="12.75">
      <c r="A29" s="213" t="s">
        <v>76</v>
      </c>
      <c r="B29" s="214"/>
      <c r="C29" s="214"/>
      <c r="D29" s="214"/>
      <c r="E29" s="214"/>
      <c r="F29" s="214"/>
      <c r="G29" s="214"/>
      <c r="H29" s="215"/>
      <c r="I29" s="1">
        <v>23</v>
      </c>
      <c r="J29" s="118">
        <v>1755864</v>
      </c>
      <c r="K29" s="7">
        <v>1782175</v>
      </c>
    </row>
    <row r="30" spans="1:11" ht="12.75">
      <c r="A30" s="213" t="s">
        <v>81</v>
      </c>
      <c r="B30" s="214"/>
      <c r="C30" s="214"/>
      <c r="D30" s="214"/>
      <c r="E30" s="214"/>
      <c r="F30" s="214"/>
      <c r="G30" s="214"/>
      <c r="H30" s="215"/>
      <c r="I30" s="1">
        <v>24</v>
      </c>
      <c r="J30" s="118">
        <v>36107</v>
      </c>
      <c r="K30" s="7">
        <v>35462</v>
      </c>
    </row>
    <row r="31" spans="1:11" ht="12.75">
      <c r="A31" s="213" t="s">
        <v>82</v>
      </c>
      <c r="B31" s="214"/>
      <c r="C31" s="214"/>
      <c r="D31" s="214"/>
      <c r="E31" s="214"/>
      <c r="F31" s="214"/>
      <c r="G31" s="214"/>
      <c r="H31" s="215"/>
      <c r="I31" s="1">
        <v>25</v>
      </c>
      <c r="J31" s="118"/>
      <c r="K31" s="7"/>
    </row>
    <row r="32" spans="1:11" ht="12.75">
      <c r="A32" s="213" t="s">
        <v>83</v>
      </c>
      <c r="B32" s="214"/>
      <c r="C32" s="214"/>
      <c r="D32" s="214"/>
      <c r="E32" s="214"/>
      <c r="F32" s="214"/>
      <c r="G32" s="214"/>
      <c r="H32" s="215"/>
      <c r="I32" s="1">
        <v>26</v>
      </c>
      <c r="J32" s="118"/>
      <c r="K32" s="7"/>
    </row>
    <row r="33" spans="1:11" ht="12.75">
      <c r="A33" s="213" t="s">
        <v>77</v>
      </c>
      <c r="B33" s="214"/>
      <c r="C33" s="214"/>
      <c r="D33" s="214"/>
      <c r="E33" s="214"/>
      <c r="F33" s="214"/>
      <c r="G33" s="214"/>
      <c r="H33" s="215"/>
      <c r="I33" s="1">
        <v>27</v>
      </c>
      <c r="J33" s="118">
        <v>282718</v>
      </c>
      <c r="K33" s="7">
        <v>271572</v>
      </c>
    </row>
    <row r="34" spans="1:11" ht="12.75">
      <c r="A34" s="213" t="s">
        <v>181</v>
      </c>
      <c r="B34" s="214"/>
      <c r="C34" s="214"/>
      <c r="D34" s="214"/>
      <c r="E34" s="214"/>
      <c r="F34" s="214"/>
      <c r="G34" s="214"/>
      <c r="H34" s="215"/>
      <c r="I34" s="1">
        <v>28</v>
      </c>
      <c r="J34" s="118"/>
      <c r="K34" s="7"/>
    </row>
    <row r="35" spans="1:11" ht="12.75">
      <c r="A35" s="213" t="s">
        <v>182</v>
      </c>
      <c r="B35" s="214"/>
      <c r="C35" s="214"/>
      <c r="D35" s="214"/>
      <c r="E35" s="214"/>
      <c r="F35" s="214"/>
      <c r="G35" s="214"/>
      <c r="H35" s="215"/>
      <c r="I35" s="1">
        <v>29</v>
      </c>
      <c r="J35" s="46">
        <f>SUM(J36:J38)</f>
        <v>16442042</v>
      </c>
      <c r="K35" s="46">
        <f>SUM(K36:K38)</f>
        <v>15813883</v>
      </c>
    </row>
    <row r="36" spans="1:11" ht="12.75">
      <c r="A36" s="213" t="s">
        <v>78</v>
      </c>
      <c r="B36" s="214"/>
      <c r="C36" s="214"/>
      <c r="D36" s="214"/>
      <c r="E36" s="214"/>
      <c r="F36" s="214"/>
      <c r="G36" s="214"/>
      <c r="H36" s="215"/>
      <c r="I36" s="1">
        <v>30</v>
      </c>
      <c r="J36" s="118">
        <v>16441498</v>
      </c>
      <c r="K36" s="7">
        <v>15813397</v>
      </c>
    </row>
    <row r="37" spans="1:11" ht="12.75">
      <c r="A37" s="213" t="s">
        <v>79</v>
      </c>
      <c r="B37" s="214"/>
      <c r="C37" s="214"/>
      <c r="D37" s="214"/>
      <c r="E37" s="214"/>
      <c r="F37" s="214"/>
      <c r="G37" s="214"/>
      <c r="H37" s="215"/>
      <c r="I37" s="1">
        <v>31</v>
      </c>
      <c r="J37" s="118"/>
      <c r="K37" s="7"/>
    </row>
    <row r="38" spans="1:11" ht="12" customHeight="1">
      <c r="A38" s="213" t="s">
        <v>80</v>
      </c>
      <c r="B38" s="214"/>
      <c r="C38" s="214"/>
      <c r="D38" s="214"/>
      <c r="E38" s="214"/>
      <c r="F38" s="214"/>
      <c r="G38" s="214"/>
      <c r="H38" s="215"/>
      <c r="I38" s="1">
        <v>32</v>
      </c>
      <c r="J38" s="118">
        <v>544</v>
      </c>
      <c r="K38" s="7">
        <v>486</v>
      </c>
    </row>
    <row r="39" spans="1:11" ht="12.75">
      <c r="A39" s="213" t="s">
        <v>183</v>
      </c>
      <c r="B39" s="214"/>
      <c r="C39" s="214"/>
      <c r="D39" s="214"/>
      <c r="E39" s="214"/>
      <c r="F39" s="214"/>
      <c r="G39" s="214"/>
      <c r="H39" s="215"/>
      <c r="I39" s="1">
        <v>33</v>
      </c>
      <c r="J39" s="7">
        <v>105278</v>
      </c>
      <c r="K39" s="7">
        <v>114816</v>
      </c>
    </row>
    <row r="40" spans="1:11" ht="12.75">
      <c r="A40" s="216" t="s">
        <v>238</v>
      </c>
      <c r="B40" s="217"/>
      <c r="C40" s="217"/>
      <c r="D40" s="217"/>
      <c r="E40" s="217"/>
      <c r="F40" s="217"/>
      <c r="G40" s="217"/>
      <c r="H40" s="218"/>
      <c r="I40" s="1">
        <v>34</v>
      </c>
      <c r="J40" s="46">
        <f>J41+J49+J56+J64</f>
        <v>6501967</v>
      </c>
      <c r="K40" s="46">
        <f>K41+K49+K56+K64</f>
        <v>7236969</v>
      </c>
    </row>
    <row r="41" spans="1:11" ht="12.75">
      <c r="A41" s="213" t="s">
        <v>98</v>
      </c>
      <c r="B41" s="214"/>
      <c r="C41" s="214"/>
      <c r="D41" s="214"/>
      <c r="E41" s="214"/>
      <c r="F41" s="214"/>
      <c r="G41" s="214"/>
      <c r="H41" s="215"/>
      <c r="I41" s="1">
        <v>35</v>
      </c>
      <c r="J41" s="46">
        <f>SUM(J42:J48)</f>
        <v>467902</v>
      </c>
      <c r="K41" s="46">
        <f>SUM(K42:K48)</f>
        <v>235017</v>
      </c>
    </row>
    <row r="42" spans="1:11" ht="12.75">
      <c r="A42" s="213" t="s">
        <v>115</v>
      </c>
      <c r="B42" s="214"/>
      <c r="C42" s="214"/>
      <c r="D42" s="214"/>
      <c r="E42" s="214"/>
      <c r="F42" s="214"/>
      <c r="G42" s="214"/>
      <c r="H42" s="215"/>
      <c r="I42" s="1">
        <v>36</v>
      </c>
      <c r="J42" s="118">
        <v>8054</v>
      </c>
      <c r="K42" s="7">
        <v>5721</v>
      </c>
    </row>
    <row r="43" spans="1:11" ht="12.75">
      <c r="A43" s="213" t="s">
        <v>116</v>
      </c>
      <c r="B43" s="214"/>
      <c r="C43" s="214"/>
      <c r="D43" s="214"/>
      <c r="E43" s="214"/>
      <c r="F43" s="214"/>
      <c r="G43" s="214"/>
      <c r="H43" s="215"/>
      <c r="I43" s="1">
        <v>37</v>
      </c>
      <c r="J43" s="118"/>
      <c r="K43" s="7"/>
    </row>
    <row r="44" spans="1:11" ht="12.75">
      <c r="A44" s="213" t="s">
        <v>84</v>
      </c>
      <c r="B44" s="214"/>
      <c r="C44" s="214"/>
      <c r="D44" s="214"/>
      <c r="E44" s="214"/>
      <c r="F44" s="214"/>
      <c r="G44" s="214"/>
      <c r="H44" s="215"/>
      <c r="I44" s="1">
        <v>38</v>
      </c>
      <c r="J44" s="118"/>
      <c r="K44" s="7"/>
    </row>
    <row r="45" spans="1:11" ht="12.75">
      <c r="A45" s="213" t="s">
        <v>85</v>
      </c>
      <c r="B45" s="214"/>
      <c r="C45" s="214"/>
      <c r="D45" s="214"/>
      <c r="E45" s="214"/>
      <c r="F45" s="214"/>
      <c r="G45" s="214"/>
      <c r="H45" s="215"/>
      <c r="I45" s="1">
        <v>39</v>
      </c>
      <c r="J45" s="118">
        <v>459848</v>
      </c>
      <c r="K45" s="7">
        <v>229296</v>
      </c>
    </row>
    <row r="46" spans="1:11" ht="12.75">
      <c r="A46" s="213" t="s">
        <v>86</v>
      </c>
      <c r="B46" s="214"/>
      <c r="C46" s="214"/>
      <c r="D46" s="214"/>
      <c r="E46" s="214"/>
      <c r="F46" s="214"/>
      <c r="G46" s="214"/>
      <c r="H46" s="215"/>
      <c r="I46" s="1">
        <v>40</v>
      </c>
      <c r="J46" s="118"/>
      <c r="K46" s="7"/>
    </row>
    <row r="47" spans="1:11" ht="12.75">
      <c r="A47" s="213" t="s">
        <v>87</v>
      </c>
      <c r="B47" s="214"/>
      <c r="C47" s="214"/>
      <c r="D47" s="214"/>
      <c r="E47" s="214"/>
      <c r="F47" s="214"/>
      <c r="G47" s="214"/>
      <c r="H47" s="215"/>
      <c r="I47" s="1">
        <v>41</v>
      </c>
      <c r="J47" s="118"/>
      <c r="K47" s="7"/>
    </row>
    <row r="48" spans="1:11" ht="12.75">
      <c r="A48" s="213" t="s">
        <v>88</v>
      </c>
      <c r="B48" s="214"/>
      <c r="C48" s="214"/>
      <c r="D48" s="214"/>
      <c r="E48" s="214"/>
      <c r="F48" s="214"/>
      <c r="G48" s="214"/>
      <c r="H48" s="215"/>
      <c r="I48" s="1">
        <v>42</v>
      </c>
      <c r="J48" s="118"/>
      <c r="K48" s="7"/>
    </row>
    <row r="49" spans="1:11" ht="12.75">
      <c r="A49" s="213" t="s">
        <v>99</v>
      </c>
      <c r="B49" s="214"/>
      <c r="C49" s="214"/>
      <c r="D49" s="214"/>
      <c r="E49" s="214"/>
      <c r="F49" s="214"/>
      <c r="G49" s="214"/>
      <c r="H49" s="215"/>
      <c r="I49" s="1">
        <v>43</v>
      </c>
      <c r="J49" s="46">
        <f>SUM(J50:J55)</f>
        <v>4825405</v>
      </c>
      <c r="K49" s="46">
        <f>SUM(K50:K55)</f>
        <v>4793809</v>
      </c>
    </row>
    <row r="50" spans="1:11" ht="12.75">
      <c r="A50" s="213" t="s">
        <v>198</v>
      </c>
      <c r="B50" s="214"/>
      <c r="C50" s="214"/>
      <c r="D50" s="214"/>
      <c r="E50" s="214"/>
      <c r="F50" s="214"/>
      <c r="G50" s="214"/>
      <c r="H50" s="215"/>
      <c r="I50" s="1">
        <v>44</v>
      </c>
      <c r="J50" s="118">
        <v>4304083</v>
      </c>
      <c r="K50" s="7">
        <v>4530719</v>
      </c>
    </row>
    <row r="51" spans="1:11" ht="12.75">
      <c r="A51" s="213" t="s">
        <v>199</v>
      </c>
      <c r="B51" s="214"/>
      <c r="C51" s="214"/>
      <c r="D51" s="214"/>
      <c r="E51" s="214"/>
      <c r="F51" s="214"/>
      <c r="G51" s="214"/>
      <c r="H51" s="215"/>
      <c r="I51" s="1">
        <v>45</v>
      </c>
      <c r="J51" s="118">
        <v>325006</v>
      </c>
      <c r="K51" s="7">
        <v>234458</v>
      </c>
    </row>
    <row r="52" spans="1:11" ht="12.75">
      <c r="A52" s="213" t="s">
        <v>200</v>
      </c>
      <c r="B52" s="214"/>
      <c r="C52" s="214"/>
      <c r="D52" s="214"/>
      <c r="E52" s="214"/>
      <c r="F52" s="214"/>
      <c r="G52" s="214"/>
      <c r="H52" s="215"/>
      <c r="I52" s="1">
        <v>46</v>
      </c>
      <c r="J52" s="118">
        <v>3254</v>
      </c>
      <c r="K52" s="7">
        <v>3723</v>
      </c>
    </row>
    <row r="53" spans="1:11" ht="12.75">
      <c r="A53" s="213" t="s">
        <v>201</v>
      </c>
      <c r="B53" s="214"/>
      <c r="C53" s="214"/>
      <c r="D53" s="214"/>
      <c r="E53" s="214"/>
      <c r="F53" s="214"/>
      <c r="G53" s="214"/>
      <c r="H53" s="215"/>
      <c r="I53" s="1">
        <v>47</v>
      </c>
      <c r="J53" s="118">
        <v>179</v>
      </c>
      <c r="K53" s="7">
        <v>171</v>
      </c>
    </row>
    <row r="54" spans="1:11" ht="12.75">
      <c r="A54" s="213" t="s">
        <v>8</v>
      </c>
      <c r="B54" s="214"/>
      <c r="C54" s="214"/>
      <c r="D54" s="214"/>
      <c r="E54" s="214"/>
      <c r="F54" s="214"/>
      <c r="G54" s="214"/>
      <c r="H54" s="215"/>
      <c r="I54" s="1">
        <v>48</v>
      </c>
      <c r="J54" s="118">
        <v>137321</v>
      </c>
      <c r="K54" s="7">
        <v>16552</v>
      </c>
    </row>
    <row r="55" spans="1:11" ht="12.75">
      <c r="A55" s="213" t="s">
        <v>9</v>
      </c>
      <c r="B55" s="214"/>
      <c r="C55" s="214"/>
      <c r="D55" s="214"/>
      <c r="E55" s="214"/>
      <c r="F55" s="214"/>
      <c r="G55" s="214"/>
      <c r="H55" s="215"/>
      <c r="I55" s="1">
        <v>49</v>
      </c>
      <c r="J55" s="118">
        <v>55562</v>
      </c>
      <c r="K55" s="7">
        <v>8186</v>
      </c>
    </row>
    <row r="56" spans="1:11" ht="12.75">
      <c r="A56" s="213" t="s">
        <v>100</v>
      </c>
      <c r="B56" s="214"/>
      <c r="C56" s="214"/>
      <c r="D56" s="214"/>
      <c r="E56" s="214"/>
      <c r="F56" s="214"/>
      <c r="G56" s="214"/>
      <c r="H56" s="215"/>
      <c r="I56" s="1">
        <v>50</v>
      </c>
      <c r="J56" s="46">
        <f>SUM(J57:J63)</f>
        <v>283486</v>
      </c>
      <c r="K56" s="46">
        <f>SUM(K57:K63)</f>
        <v>245602</v>
      </c>
    </row>
    <row r="57" spans="1:11" ht="12.75">
      <c r="A57" s="213" t="s">
        <v>74</v>
      </c>
      <c r="B57" s="214"/>
      <c r="C57" s="214"/>
      <c r="D57" s="214"/>
      <c r="E57" s="214"/>
      <c r="F57" s="214"/>
      <c r="G57" s="214"/>
      <c r="H57" s="215"/>
      <c r="I57" s="1">
        <v>51</v>
      </c>
      <c r="J57" s="118"/>
      <c r="K57" s="7"/>
    </row>
    <row r="58" spans="1:11" ht="12.75">
      <c r="A58" s="213" t="s">
        <v>75</v>
      </c>
      <c r="B58" s="214"/>
      <c r="C58" s="214"/>
      <c r="D58" s="214"/>
      <c r="E58" s="214"/>
      <c r="F58" s="214"/>
      <c r="G58" s="214"/>
      <c r="H58" s="215"/>
      <c r="I58" s="1">
        <v>52</v>
      </c>
      <c r="J58" s="118">
        <v>178816</v>
      </c>
      <c r="K58" s="7">
        <v>145125</v>
      </c>
    </row>
    <row r="59" spans="1:11" ht="12.75">
      <c r="A59" s="213" t="s">
        <v>240</v>
      </c>
      <c r="B59" s="214"/>
      <c r="C59" s="214"/>
      <c r="D59" s="214"/>
      <c r="E59" s="214"/>
      <c r="F59" s="214"/>
      <c r="G59" s="214"/>
      <c r="H59" s="215"/>
      <c r="I59" s="1">
        <v>53</v>
      </c>
      <c r="J59" s="118"/>
      <c r="K59" s="7"/>
    </row>
    <row r="60" spans="1:11" ht="12.75">
      <c r="A60" s="213" t="s">
        <v>81</v>
      </c>
      <c r="B60" s="214"/>
      <c r="C60" s="214"/>
      <c r="D60" s="214"/>
      <c r="E60" s="214"/>
      <c r="F60" s="214"/>
      <c r="G60" s="214"/>
      <c r="H60" s="215"/>
      <c r="I60" s="1">
        <v>54</v>
      </c>
      <c r="J60" s="118">
        <v>25772</v>
      </c>
      <c r="K60" s="7"/>
    </row>
    <row r="61" spans="1:11" ht="12.75">
      <c r="A61" s="213" t="s">
        <v>82</v>
      </c>
      <c r="B61" s="214"/>
      <c r="C61" s="214"/>
      <c r="D61" s="214"/>
      <c r="E61" s="214"/>
      <c r="F61" s="214"/>
      <c r="G61" s="214"/>
      <c r="H61" s="215"/>
      <c r="I61" s="1">
        <v>55</v>
      </c>
      <c r="J61" s="118"/>
      <c r="K61" s="7"/>
    </row>
    <row r="62" spans="1:11" ht="12.75">
      <c r="A62" s="213" t="s">
        <v>83</v>
      </c>
      <c r="B62" s="214"/>
      <c r="C62" s="214"/>
      <c r="D62" s="214"/>
      <c r="E62" s="214"/>
      <c r="F62" s="214"/>
      <c r="G62" s="214"/>
      <c r="H62" s="215"/>
      <c r="I62" s="1">
        <v>56</v>
      </c>
      <c r="J62" s="118">
        <v>78898</v>
      </c>
      <c r="K62" s="7">
        <v>100477</v>
      </c>
    </row>
    <row r="63" spans="1:11" ht="12.75">
      <c r="A63" s="213" t="s">
        <v>44</v>
      </c>
      <c r="B63" s="214"/>
      <c r="C63" s="214"/>
      <c r="D63" s="214"/>
      <c r="E63" s="214"/>
      <c r="F63" s="214"/>
      <c r="G63" s="214"/>
      <c r="H63" s="215"/>
      <c r="I63" s="1">
        <v>57</v>
      </c>
      <c r="J63" s="118"/>
      <c r="K63" s="7"/>
    </row>
    <row r="64" spans="1:11" ht="12.75">
      <c r="A64" s="213" t="s">
        <v>205</v>
      </c>
      <c r="B64" s="214"/>
      <c r="C64" s="214"/>
      <c r="D64" s="214"/>
      <c r="E64" s="214"/>
      <c r="F64" s="214"/>
      <c r="G64" s="214"/>
      <c r="H64" s="215"/>
      <c r="I64" s="1">
        <v>58</v>
      </c>
      <c r="J64" s="7">
        <v>925174</v>
      </c>
      <c r="K64" s="7">
        <v>1962541</v>
      </c>
    </row>
    <row r="65" spans="1:11" ht="12.75">
      <c r="A65" s="216" t="s">
        <v>54</v>
      </c>
      <c r="B65" s="217"/>
      <c r="C65" s="217"/>
      <c r="D65" s="217"/>
      <c r="E65" s="217"/>
      <c r="F65" s="217"/>
      <c r="G65" s="217"/>
      <c r="H65" s="218"/>
      <c r="I65" s="1">
        <v>59</v>
      </c>
      <c r="J65" s="7">
        <v>17128</v>
      </c>
      <c r="K65" s="7">
        <v>21984</v>
      </c>
    </row>
    <row r="66" spans="1:11" ht="12.75">
      <c r="A66" s="216" t="s">
        <v>239</v>
      </c>
      <c r="B66" s="217"/>
      <c r="C66" s="217"/>
      <c r="D66" s="217"/>
      <c r="E66" s="217"/>
      <c r="F66" s="217"/>
      <c r="G66" s="217"/>
      <c r="H66" s="218"/>
      <c r="I66" s="1">
        <v>60</v>
      </c>
      <c r="J66" s="46">
        <f>J7+J8+J40+J65</f>
        <v>34367807</v>
      </c>
      <c r="K66" s="46">
        <f>K7+K8+K40+K65</f>
        <v>34482241</v>
      </c>
    </row>
    <row r="67" spans="1:11" ht="12.75">
      <c r="A67" s="222" t="s">
        <v>89</v>
      </c>
      <c r="B67" s="223"/>
      <c r="C67" s="223"/>
      <c r="D67" s="223"/>
      <c r="E67" s="223"/>
      <c r="F67" s="223"/>
      <c r="G67" s="223"/>
      <c r="H67" s="224"/>
      <c r="I67" s="4">
        <v>61</v>
      </c>
      <c r="J67" s="8">
        <v>2858446</v>
      </c>
      <c r="K67" s="8">
        <v>2906491</v>
      </c>
    </row>
    <row r="68" spans="1:11" ht="12.75">
      <c r="A68" s="204" t="s">
        <v>56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09" t="s">
        <v>189</v>
      </c>
      <c r="B69" s="210"/>
      <c r="C69" s="210"/>
      <c r="D69" s="210"/>
      <c r="E69" s="210"/>
      <c r="F69" s="210"/>
      <c r="G69" s="210"/>
      <c r="H69" s="227"/>
      <c r="I69" s="3">
        <v>62</v>
      </c>
      <c r="J69" s="47">
        <f>J70+J71+J72+J78+J79+J82+J85</f>
        <v>25149873</v>
      </c>
      <c r="K69" s="47">
        <f>K70+K71+K72+K78+K79+K82+K85</f>
        <v>25659567</v>
      </c>
    </row>
    <row r="70" spans="1:11" ht="12.75">
      <c r="A70" s="213" t="s">
        <v>139</v>
      </c>
      <c r="B70" s="214"/>
      <c r="C70" s="214"/>
      <c r="D70" s="214"/>
      <c r="E70" s="214"/>
      <c r="F70" s="214"/>
      <c r="G70" s="214"/>
      <c r="H70" s="215"/>
      <c r="I70" s="1">
        <v>63</v>
      </c>
      <c r="J70" s="118">
        <v>19792159</v>
      </c>
      <c r="K70" s="7">
        <v>19792159</v>
      </c>
    </row>
    <row r="71" spans="1:11" ht="12.75">
      <c r="A71" s="213" t="s">
        <v>140</v>
      </c>
      <c r="B71" s="214"/>
      <c r="C71" s="214"/>
      <c r="D71" s="214"/>
      <c r="E71" s="214"/>
      <c r="F71" s="214"/>
      <c r="G71" s="214"/>
      <c r="H71" s="215"/>
      <c r="I71" s="1">
        <v>64</v>
      </c>
      <c r="J71" s="118">
        <v>0</v>
      </c>
      <c r="K71" s="7">
        <v>0</v>
      </c>
    </row>
    <row r="72" spans="1:11" ht="12.75">
      <c r="A72" s="213" t="s">
        <v>141</v>
      </c>
      <c r="B72" s="214"/>
      <c r="C72" s="214"/>
      <c r="D72" s="214"/>
      <c r="E72" s="214"/>
      <c r="F72" s="214"/>
      <c r="G72" s="214"/>
      <c r="H72" s="215"/>
      <c r="I72" s="1">
        <v>65</v>
      </c>
      <c r="J72" s="46">
        <f>J73+J74-J75+J76+J77</f>
        <v>451802</v>
      </c>
      <c r="K72" s="46">
        <f>K73+K74-K75+K76+K77</f>
        <v>470003</v>
      </c>
    </row>
    <row r="73" spans="1:11" ht="12.75">
      <c r="A73" s="213" t="s">
        <v>142</v>
      </c>
      <c r="B73" s="214"/>
      <c r="C73" s="214"/>
      <c r="D73" s="214"/>
      <c r="E73" s="214"/>
      <c r="F73" s="214"/>
      <c r="G73" s="214"/>
      <c r="H73" s="215"/>
      <c r="I73" s="1">
        <v>66</v>
      </c>
      <c r="J73" s="118">
        <v>387865</v>
      </c>
      <c r="K73" s="7">
        <v>406066</v>
      </c>
    </row>
    <row r="74" spans="1:11" ht="12.75">
      <c r="A74" s="213" t="s">
        <v>143</v>
      </c>
      <c r="B74" s="214"/>
      <c r="C74" s="214"/>
      <c r="D74" s="214"/>
      <c r="E74" s="214"/>
      <c r="F74" s="214"/>
      <c r="G74" s="214"/>
      <c r="H74" s="215"/>
      <c r="I74" s="1">
        <v>67</v>
      </c>
      <c r="J74" s="118"/>
      <c r="K74" s="7"/>
    </row>
    <row r="75" spans="1:11" ht="12.75">
      <c r="A75" s="213" t="s">
        <v>131</v>
      </c>
      <c r="B75" s="214"/>
      <c r="C75" s="214"/>
      <c r="D75" s="214"/>
      <c r="E75" s="214"/>
      <c r="F75" s="214"/>
      <c r="G75" s="214"/>
      <c r="H75" s="215"/>
      <c r="I75" s="1">
        <v>68</v>
      </c>
      <c r="J75" s="118"/>
      <c r="K75" s="7"/>
    </row>
    <row r="76" spans="1:11" ht="12.75">
      <c r="A76" s="213" t="s">
        <v>132</v>
      </c>
      <c r="B76" s="214"/>
      <c r="C76" s="214"/>
      <c r="D76" s="214"/>
      <c r="E76" s="214"/>
      <c r="F76" s="214"/>
      <c r="G76" s="214"/>
      <c r="H76" s="215"/>
      <c r="I76" s="1">
        <v>69</v>
      </c>
      <c r="J76" s="118"/>
      <c r="K76" s="7"/>
    </row>
    <row r="77" spans="1:11" ht="12.75">
      <c r="A77" s="213" t="s">
        <v>133</v>
      </c>
      <c r="B77" s="214"/>
      <c r="C77" s="214"/>
      <c r="D77" s="214"/>
      <c r="E77" s="214"/>
      <c r="F77" s="214"/>
      <c r="G77" s="214"/>
      <c r="H77" s="215"/>
      <c r="I77" s="1">
        <v>70</v>
      </c>
      <c r="J77" s="118">
        <v>63937</v>
      </c>
      <c r="K77" s="7">
        <v>63937</v>
      </c>
    </row>
    <row r="78" spans="1:11" ht="12.75">
      <c r="A78" s="213" t="s">
        <v>134</v>
      </c>
      <c r="B78" s="214"/>
      <c r="C78" s="214"/>
      <c r="D78" s="214"/>
      <c r="E78" s="214"/>
      <c r="F78" s="214"/>
      <c r="G78" s="214"/>
      <c r="H78" s="215"/>
      <c r="I78" s="1">
        <v>71</v>
      </c>
      <c r="J78" s="7">
        <v>136727</v>
      </c>
      <c r="K78" s="7">
        <v>105232</v>
      </c>
    </row>
    <row r="79" spans="1:11" ht="12.75">
      <c r="A79" s="213" t="s">
        <v>236</v>
      </c>
      <c r="B79" s="214"/>
      <c r="C79" s="214"/>
      <c r="D79" s="214"/>
      <c r="E79" s="214"/>
      <c r="F79" s="214"/>
      <c r="G79" s="214"/>
      <c r="H79" s="215"/>
      <c r="I79" s="1">
        <v>72</v>
      </c>
      <c r="J79" s="46">
        <f>J80-J81</f>
        <v>4405162</v>
      </c>
      <c r="K79" s="46">
        <f>K80-K81</f>
        <v>4559617</v>
      </c>
    </row>
    <row r="80" spans="1:11" ht="12.75">
      <c r="A80" s="219" t="s">
        <v>167</v>
      </c>
      <c r="B80" s="220"/>
      <c r="C80" s="220"/>
      <c r="D80" s="220"/>
      <c r="E80" s="220"/>
      <c r="F80" s="220"/>
      <c r="G80" s="220"/>
      <c r="H80" s="221"/>
      <c r="I80" s="1">
        <v>73</v>
      </c>
      <c r="J80" s="7">
        <v>4405162</v>
      </c>
      <c r="K80" s="7">
        <v>4559617</v>
      </c>
    </row>
    <row r="81" spans="1:11" ht="12.75">
      <c r="A81" s="219" t="s">
        <v>168</v>
      </c>
      <c r="B81" s="220"/>
      <c r="C81" s="220"/>
      <c r="D81" s="220"/>
      <c r="E81" s="220"/>
      <c r="F81" s="220"/>
      <c r="G81" s="220"/>
      <c r="H81" s="221"/>
      <c r="I81" s="1">
        <v>74</v>
      </c>
      <c r="J81" s="7"/>
      <c r="K81" s="7"/>
    </row>
    <row r="82" spans="1:11" ht="12.75">
      <c r="A82" s="213" t="s">
        <v>237</v>
      </c>
      <c r="B82" s="214"/>
      <c r="C82" s="214"/>
      <c r="D82" s="214"/>
      <c r="E82" s="214"/>
      <c r="F82" s="214"/>
      <c r="G82" s="214"/>
      <c r="H82" s="215"/>
      <c r="I82" s="1">
        <v>75</v>
      </c>
      <c r="J82" s="46">
        <f>J83-J84</f>
        <v>364023</v>
      </c>
      <c r="K82" s="46">
        <f>K83-K84</f>
        <v>732556</v>
      </c>
    </row>
    <row r="83" spans="1:11" ht="12.75">
      <c r="A83" s="219" t="s">
        <v>169</v>
      </c>
      <c r="B83" s="220"/>
      <c r="C83" s="220"/>
      <c r="D83" s="220"/>
      <c r="E83" s="220"/>
      <c r="F83" s="220"/>
      <c r="G83" s="220"/>
      <c r="H83" s="221"/>
      <c r="I83" s="1">
        <v>76</v>
      </c>
      <c r="J83" s="7">
        <v>364023</v>
      </c>
      <c r="K83" s="7">
        <v>732556</v>
      </c>
    </row>
    <row r="84" spans="1:11" ht="12.75">
      <c r="A84" s="219" t="s">
        <v>170</v>
      </c>
      <c r="B84" s="220"/>
      <c r="C84" s="220"/>
      <c r="D84" s="220"/>
      <c r="E84" s="220"/>
      <c r="F84" s="220"/>
      <c r="G84" s="220"/>
      <c r="H84" s="221"/>
      <c r="I84" s="1">
        <v>77</v>
      </c>
      <c r="J84" s="7"/>
      <c r="K84" s="7"/>
    </row>
    <row r="85" spans="1:11" ht="12.75">
      <c r="A85" s="213" t="s">
        <v>171</v>
      </c>
      <c r="B85" s="214"/>
      <c r="C85" s="214"/>
      <c r="D85" s="214"/>
      <c r="E85" s="214"/>
      <c r="F85" s="214"/>
      <c r="G85" s="214"/>
      <c r="H85" s="215"/>
      <c r="I85" s="1">
        <v>78</v>
      </c>
      <c r="J85" s="7">
        <v>0</v>
      </c>
      <c r="K85" s="7">
        <v>0</v>
      </c>
    </row>
    <row r="86" spans="1:11" ht="12.75">
      <c r="A86" s="216" t="s">
        <v>17</v>
      </c>
      <c r="B86" s="217"/>
      <c r="C86" s="217"/>
      <c r="D86" s="217"/>
      <c r="E86" s="217"/>
      <c r="F86" s="217"/>
      <c r="G86" s="217"/>
      <c r="H86" s="218"/>
      <c r="I86" s="1">
        <v>79</v>
      </c>
      <c r="J86" s="46">
        <f>SUM(J87:J89)</f>
        <v>217014</v>
      </c>
      <c r="K86" s="46">
        <f>SUM(K87:K89)</f>
        <v>216793</v>
      </c>
    </row>
    <row r="87" spans="1:11" ht="12.75">
      <c r="A87" s="213" t="s">
        <v>127</v>
      </c>
      <c r="B87" s="214"/>
      <c r="C87" s="214"/>
      <c r="D87" s="214"/>
      <c r="E87" s="214"/>
      <c r="F87" s="214"/>
      <c r="G87" s="214"/>
      <c r="H87" s="215"/>
      <c r="I87" s="1">
        <v>80</v>
      </c>
      <c r="J87" s="119">
        <v>15992</v>
      </c>
      <c r="K87" s="7">
        <v>16149</v>
      </c>
    </row>
    <row r="88" spans="1:11" ht="12.75">
      <c r="A88" s="213" t="s">
        <v>128</v>
      </c>
      <c r="B88" s="214"/>
      <c r="C88" s="214"/>
      <c r="D88" s="214"/>
      <c r="E88" s="214"/>
      <c r="F88" s="214"/>
      <c r="G88" s="214"/>
      <c r="H88" s="215"/>
      <c r="I88" s="1">
        <v>81</v>
      </c>
      <c r="J88" s="119"/>
      <c r="K88" s="7"/>
    </row>
    <row r="89" spans="1:11" ht="12.75">
      <c r="A89" s="213" t="s">
        <v>129</v>
      </c>
      <c r="B89" s="214"/>
      <c r="C89" s="214"/>
      <c r="D89" s="214"/>
      <c r="E89" s="214"/>
      <c r="F89" s="214"/>
      <c r="G89" s="214"/>
      <c r="H89" s="215"/>
      <c r="I89" s="1">
        <v>82</v>
      </c>
      <c r="J89" s="119">
        <v>201022</v>
      </c>
      <c r="K89" s="7">
        <v>200644</v>
      </c>
    </row>
    <row r="90" spans="1:11" ht="12.75">
      <c r="A90" s="216" t="s">
        <v>18</v>
      </c>
      <c r="B90" s="217"/>
      <c r="C90" s="217"/>
      <c r="D90" s="217"/>
      <c r="E90" s="217"/>
      <c r="F90" s="217"/>
      <c r="G90" s="217"/>
      <c r="H90" s="218"/>
      <c r="I90" s="1">
        <v>83</v>
      </c>
      <c r="J90" s="46">
        <f>SUM(J91:J99)</f>
        <v>5154937</v>
      </c>
      <c r="K90" s="46">
        <f>SUM(K91:K99)</f>
        <v>4972624</v>
      </c>
    </row>
    <row r="91" spans="1:11" ht="12.75">
      <c r="A91" s="213" t="s">
        <v>130</v>
      </c>
      <c r="B91" s="214"/>
      <c r="C91" s="214"/>
      <c r="D91" s="214"/>
      <c r="E91" s="214"/>
      <c r="F91" s="214"/>
      <c r="G91" s="214"/>
      <c r="H91" s="215"/>
      <c r="I91" s="1">
        <v>84</v>
      </c>
      <c r="J91" s="118"/>
      <c r="K91" s="7"/>
    </row>
    <row r="92" spans="1:11" ht="12.75">
      <c r="A92" s="213" t="s">
        <v>241</v>
      </c>
      <c r="B92" s="214"/>
      <c r="C92" s="214"/>
      <c r="D92" s="214"/>
      <c r="E92" s="214"/>
      <c r="F92" s="214"/>
      <c r="G92" s="214"/>
      <c r="H92" s="215"/>
      <c r="I92" s="1">
        <v>85</v>
      </c>
      <c r="J92" s="118"/>
      <c r="K92" s="7"/>
    </row>
    <row r="93" spans="1:11" ht="12.75">
      <c r="A93" s="213" t="s">
        <v>0</v>
      </c>
      <c r="B93" s="214"/>
      <c r="C93" s="214"/>
      <c r="D93" s="214"/>
      <c r="E93" s="214"/>
      <c r="F93" s="214"/>
      <c r="G93" s="214"/>
      <c r="H93" s="215"/>
      <c r="I93" s="1">
        <v>86</v>
      </c>
      <c r="J93" s="118">
        <v>259119</v>
      </c>
      <c r="K93" s="7">
        <v>199351</v>
      </c>
    </row>
    <row r="94" spans="1:11" ht="12.75">
      <c r="A94" s="213" t="s">
        <v>242</v>
      </c>
      <c r="B94" s="214"/>
      <c r="C94" s="214"/>
      <c r="D94" s="214"/>
      <c r="E94" s="214"/>
      <c r="F94" s="214"/>
      <c r="G94" s="214"/>
      <c r="H94" s="215"/>
      <c r="I94" s="1">
        <v>87</v>
      </c>
      <c r="J94" s="118"/>
      <c r="K94" s="7"/>
    </row>
    <row r="95" spans="1:11" ht="12.75">
      <c r="A95" s="213" t="s">
        <v>243</v>
      </c>
      <c r="B95" s="214"/>
      <c r="C95" s="214"/>
      <c r="D95" s="214"/>
      <c r="E95" s="214"/>
      <c r="F95" s="214"/>
      <c r="G95" s="214"/>
      <c r="H95" s="215"/>
      <c r="I95" s="1">
        <v>88</v>
      </c>
      <c r="J95" s="118">
        <v>11256</v>
      </c>
      <c r="K95" s="7">
        <v>10858</v>
      </c>
    </row>
    <row r="96" spans="1:11" ht="12.75">
      <c r="A96" s="213" t="s">
        <v>244</v>
      </c>
      <c r="B96" s="214"/>
      <c r="C96" s="214"/>
      <c r="D96" s="214"/>
      <c r="E96" s="214"/>
      <c r="F96" s="214"/>
      <c r="G96" s="214"/>
      <c r="H96" s="215"/>
      <c r="I96" s="1">
        <v>89</v>
      </c>
      <c r="J96" s="118">
        <v>3595828</v>
      </c>
      <c r="K96" s="7">
        <v>3536687</v>
      </c>
    </row>
    <row r="97" spans="1:11" ht="12.75">
      <c r="A97" s="213" t="s">
        <v>92</v>
      </c>
      <c r="B97" s="214"/>
      <c r="C97" s="214"/>
      <c r="D97" s="214"/>
      <c r="E97" s="214"/>
      <c r="F97" s="214"/>
      <c r="G97" s="214"/>
      <c r="H97" s="215"/>
      <c r="I97" s="1">
        <v>90</v>
      </c>
      <c r="J97" s="118"/>
      <c r="K97" s="7"/>
    </row>
    <row r="98" spans="1:11" ht="12.75">
      <c r="A98" s="213" t="s">
        <v>90</v>
      </c>
      <c r="B98" s="214"/>
      <c r="C98" s="214"/>
      <c r="D98" s="214"/>
      <c r="E98" s="214"/>
      <c r="F98" s="214"/>
      <c r="G98" s="214"/>
      <c r="H98" s="215"/>
      <c r="I98" s="1">
        <v>91</v>
      </c>
      <c r="J98" s="118">
        <v>1264429</v>
      </c>
      <c r="K98" s="7">
        <v>1207964</v>
      </c>
    </row>
    <row r="99" spans="1:11" ht="12.75">
      <c r="A99" s="213" t="s">
        <v>91</v>
      </c>
      <c r="B99" s="214"/>
      <c r="C99" s="214"/>
      <c r="D99" s="214"/>
      <c r="E99" s="214"/>
      <c r="F99" s="214"/>
      <c r="G99" s="214"/>
      <c r="H99" s="215"/>
      <c r="I99" s="1">
        <v>92</v>
      </c>
      <c r="J99" s="118">
        <v>24305</v>
      </c>
      <c r="K99" s="7">
        <v>17764</v>
      </c>
    </row>
    <row r="100" spans="1:11" ht="12.75">
      <c r="A100" s="216" t="s">
        <v>19</v>
      </c>
      <c r="B100" s="217"/>
      <c r="C100" s="217"/>
      <c r="D100" s="217"/>
      <c r="E100" s="217"/>
      <c r="F100" s="217"/>
      <c r="G100" s="217"/>
      <c r="H100" s="218"/>
      <c r="I100" s="1">
        <v>93</v>
      </c>
      <c r="J100" s="46">
        <f>SUM(J101:J112)</f>
        <v>3810721</v>
      </c>
      <c r="K100" s="46">
        <f>SUM(K101:K112)</f>
        <v>3626245</v>
      </c>
    </row>
    <row r="101" spans="1:11" ht="12.75">
      <c r="A101" s="213" t="s">
        <v>130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118">
        <v>2790547</v>
      </c>
      <c r="K101" s="7">
        <v>2563070</v>
      </c>
    </row>
    <row r="102" spans="1:11" ht="12.75">
      <c r="A102" s="213" t="s">
        <v>241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118"/>
      <c r="K102" s="7"/>
    </row>
    <row r="103" spans="1:11" ht="12.75">
      <c r="A103" s="213" t="s">
        <v>0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118">
        <v>405219</v>
      </c>
      <c r="K103" s="7">
        <v>269274</v>
      </c>
    </row>
    <row r="104" spans="1:11" ht="12.75">
      <c r="A104" s="213" t="s">
        <v>242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118">
        <v>4262</v>
      </c>
      <c r="K104" s="7">
        <v>18603</v>
      </c>
    </row>
    <row r="105" spans="1:11" ht="12.75">
      <c r="A105" s="213" t="s">
        <v>243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118">
        <v>494183</v>
      </c>
      <c r="K105" s="7">
        <v>450034</v>
      </c>
    </row>
    <row r="106" spans="1:11" ht="12.75">
      <c r="A106" s="213" t="s">
        <v>244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118"/>
      <c r="K106" s="7"/>
    </row>
    <row r="107" spans="1:11" ht="12.75">
      <c r="A107" s="213" t="s">
        <v>92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118"/>
      <c r="K107" s="7"/>
    </row>
    <row r="108" spans="1:11" ht="12.75">
      <c r="A108" s="213" t="s">
        <v>93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118">
        <v>6627</v>
      </c>
      <c r="K108" s="7">
        <v>6998</v>
      </c>
    </row>
    <row r="109" spans="1:11" ht="12.75">
      <c r="A109" s="213" t="s">
        <v>94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118">
        <v>70047</v>
      </c>
      <c r="K109" s="7">
        <v>50836</v>
      </c>
    </row>
    <row r="110" spans="1:11" ht="12.75">
      <c r="A110" s="213" t="s">
        <v>97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118"/>
      <c r="K110" s="7">
        <v>218414</v>
      </c>
    </row>
    <row r="111" spans="1:11" ht="12.75">
      <c r="A111" s="213" t="s">
        <v>95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118"/>
      <c r="K111" s="7"/>
    </row>
    <row r="112" spans="1:11" ht="12.75">
      <c r="A112" s="213" t="s">
        <v>96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118">
        <v>39836</v>
      </c>
      <c r="K112" s="7">
        <v>49016</v>
      </c>
    </row>
    <row r="113" spans="1:11" ht="12.75">
      <c r="A113" s="216" t="s">
        <v>1</v>
      </c>
      <c r="B113" s="217"/>
      <c r="C113" s="217"/>
      <c r="D113" s="217"/>
      <c r="E113" s="217"/>
      <c r="F113" s="217"/>
      <c r="G113" s="217"/>
      <c r="H113" s="218"/>
      <c r="I113" s="1">
        <v>106</v>
      </c>
      <c r="J113" s="7">
        <v>35262</v>
      </c>
      <c r="K113" s="7">
        <v>7012</v>
      </c>
    </row>
    <row r="114" spans="1:11" ht="12.75">
      <c r="A114" s="216" t="s">
        <v>23</v>
      </c>
      <c r="B114" s="217"/>
      <c r="C114" s="217"/>
      <c r="D114" s="217"/>
      <c r="E114" s="217"/>
      <c r="F114" s="217"/>
      <c r="G114" s="217"/>
      <c r="H114" s="218"/>
      <c r="I114" s="1">
        <v>107</v>
      </c>
      <c r="J114" s="46">
        <f>J69+J86+J90+J100+J113</f>
        <v>34367807</v>
      </c>
      <c r="K114" s="46">
        <f>K69+K86+K90+K100+K113</f>
        <v>34482241</v>
      </c>
    </row>
    <row r="115" spans="1:11" ht="12.75">
      <c r="A115" s="201" t="s">
        <v>55</v>
      </c>
      <c r="B115" s="202"/>
      <c r="C115" s="202"/>
      <c r="D115" s="202"/>
      <c r="E115" s="202"/>
      <c r="F115" s="202"/>
      <c r="G115" s="202"/>
      <c r="H115" s="203"/>
      <c r="I115" s="2">
        <v>108</v>
      </c>
      <c r="J115" s="8">
        <v>2858446</v>
      </c>
      <c r="K115" s="8">
        <v>2906491</v>
      </c>
    </row>
    <row r="116" spans="1:11" ht="12.75">
      <c r="A116" s="204" t="s">
        <v>307</v>
      </c>
      <c r="B116" s="205"/>
      <c r="C116" s="205"/>
      <c r="D116" s="205"/>
      <c r="E116" s="205"/>
      <c r="F116" s="205"/>
      <c r="G116" s="205"/>
      <c r="H116" s="205"/>
      <c r="I116" s="206"/>
      <c r="J116" s="207"/>
      <c r="K116" s="208"/>
    </row>
    <row r="117" spans="1:11" ht="12.75">
      <c r="A117" s="209" t="s">
        <v>184</v>
      </c>
      <c r="B117" s="210"/>
      <c r="C117" s="210"/>
      <c r="D117" s="210"/>
      <c r="E117" s="210"/>
      <c r="F117" s="210"/>
      <c r="G117" s="210"/>
      <c r="H117" s="210"/>
      <c r="I117" s="211"/>
      <c r="J117" s="211"/>
      <c r="K117" s="212"/>
    </row>
    <row r="118" spans="1:11" ht="12.75">
      <c r="A118" s="213" t="s">
        <v>6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7"/>
      <c r="K118" s="7"/>
    </row>
    <row r="119" spans="1:11" ht="12.75">
      <c r="A119" s="194" t="s">
        <v>7</v>
      </c>
      <c r="B119" s="195"/>
      <c r="C119" s="195"/>
      <c r="D119" s="195"/>
      <c r="E119" s="195"/>
      <c r="F119" s="195"/>
      <c r="G119" s="195"/>
      <c r="H119" s="196"/>
      <c r="I119" s="4">
        <v>110</v>
      </c>
      <c r="J119" s="8"/>
      <c r="K119" s="8"/>
    </row>
    <row r="120" spans="1:11" ht="12.75">
      <c r="A120" s="197" t="s">
        <v>308</v>
      </c>
      <c r="B120" s="198"/>
      <c r="C120" s="198"/>
      <c r="D120" s="198"/>
      <c r="E120" s="198"/>
      <c r="F120" s="198"/>
      <c r="G120" s="198"/>
      <c r="H120" s="198"/>
      <c r="I120" s="198"/>
      <c r="J120" s="198"/>
      <c r="K120" s="198"/>
    </row>
    <row r="121" spans="1:11" ht="12.75">
      <c r="A121" s="199"/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</row>
  </sheetData>
  <sheetProtection/>
  <mergeCells count="121">
    <mergeCell ref="A5:H5"/>
    <mergeCell ref="A6:K6"/>
    <mergeCell ref="A1:K1"/>
    <mergeCell ref="A2:K2"/>
    <mergeCell ref="A3:K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65:H65"/>
    <mergeCell ref="A66:H66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7:H77"/>
    <mergeCell ref="A78:H78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allowBlank="1" sqref="A1:I65536 J120:J65536 J116:J117 J114 J100 J90 J86 J82 J79 J72 J68:J69 J66 J56 J49 J40:J41 J35 J26 J16 J1:J9 K1:IV65536"/>
    <dataValidation type="whole" operator="greaterThanOrEqual" allowBlank="1" showInputMessage="1" showErrorMessage="1" errorTitle="Pogrešan unos" error="Mogu se unijeti samo cjelobrojne pozitivne vrijednosti." sqref="J10:J15 J115 J101:J113 J91:J99 J87:J89 J83:J84 J80:J81 J73:J77 J70 J67 J57:J65 J50:J55 J42:J48 J36:J39 J27:J34 J17:J25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vrijednosti." sqref="J85 J118:J119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="110" zoomScaleNormal="110" zoomScaleSheetLayoutView="110" zoomScalePageLayoutView="0" workbookViewId="0" topLeftCell="A1">
      <selection activeCell="A2" sqref="A2:M2"/>
    </sheetView>
  </sheetViews>
  <sheetFormatPr defaultColWidth="9.140625" defaultRowHeight="12.75"/>
  <cols>
    <col min="1" max="7" width="9.140625" style="45" customWidth="1"/>
    <col min="8" max="8" width="7.28125" style="45" customWidth="1"/>
    <col min="9" max="9" width="9.140625" style="45" customWidth="1"/>
    <col min="10" max="10" width="9.8515625" style="45" customWidth="1"/>
    <col min="11" max="11" width="10.00390625" style="45" customWidth="1"/>
    <col min="12" max="12" width="9.8515625" style="45" customWidth="1"/>
    <col min="13" max="13" width="10.28125" style="45" customWidth="1"/>
    <col min="14" max="16384" width="9.140625" style="45" customWidth="1"/>
  </cols>
  <sheetData>
    <row r="1" spans="1:13" ht="12.75" customHeight="1">
      <c r="A1" s="231" t="s">
        <v>152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2.75" customHeight="1">
      <c r="A2" s="239" t="s">
        <v>345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2.75" customHeight="1">
      <c r="A3" s="253" t="s">
        <v>333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 ht="23.25">
      <c r="A4" s="254" t="s">
        <v>57</v>
      </c>
      <c r="B4" s="254"/>
      <c r="C4" s="254"/>
      <c r="D4" s="254"/>
      <c r="E4" s="254"/>
      <c r="F4" s="254"/>
      <c r="G4" s="254"/>
      <c r="H4" s="254"/>
      <c r="I4" s="51" t="s">
        <v>276</v>
      </c>
      <c r="J4" s="255" t="s">
        <v>316</v>
      </c>
      <c r="K4" s="255"/>
      <c r="L4" s="255" t="s">
        <v>317</v>
      </c>
      <c r="M4" s="255"/>
    </row>
    <row r="5" spans="1:13" ht="22.5">
      <c r="A5" s="254"/>
      <c r="B5" s="254"/>
      <c r="C5" s="254"/>
      <c r="D5" s="254"/>
      <c r="E5" s="254"/>
      <c r="F5" s="254"/>
      <c r="G5" s="254"/>
      <c r="H5" s="254"/>
      <c r="I5" s="51"/>
      <c r="J5" s="53" t="s">
        <v>311</v>
      </c>
      <c r="K5" s="53" t="s">
        <v>312</v>
      </c>
      <c r="L5" s="53" t="s">
        <v>311</v>
      </c>
      <c r="M5" s="53" t="s">
        <v>312</v>
      </c>
    </row>
    <row r="6" spans="1:13" ht="12.75">
      <c r="A6" s="255">
        <v>1</v>
      </c>
      <c r="B6" s="255"/>
      <c r="C6" s="255"/>
      <c r="D6" s="255"/>
      <c r="E6" s="255"/>
      <c r="F6" s="255"/>
      <c r="G6" s="255"/>
      <c r="H6" s="255"/>
      <c r="I6" s="56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>
      <c r="A7" s="209" t="s">
        <v>24</v>
      </c>
      <c r="B7" s="210"/>
      <c r="C7" s="210"/>
      <c r="D7" s="210"/>
      <c r="E7" s="210"/>
      <c r="F7" s="210"/>
      <c r="G7" s="210"/>
      <c r="H7" s="227"/>
      <c r="I7" s="3">
        <v>111</v>
      </c>
      <c r="J7" s="47">
        <f>SUM(J8:J9)</f>
        <v>3862653</v>
      </c>
      <c r="K7" s="47">
        <f>SUM(K8:K9)</f>
        <v>1733755</v>
      </c>
      <c r="L7" s="47">
        <f>SUM(L8:L9)</f>
        <v>4359716</v>
      </c>
      <c r="M7" s="47">
        <f>SUM(M8:M9)</f>
        <v>1819477</v>
      </c>
    </row>
    <row r="8" spans="1:13" ht="12.75">
      <c r="A8" s="216" t="s">
        <v>150</v>
      </c>
      <c r="B8" s="217"/>
      <c r="C8" s="217"/>
      <c r="D8" s="217"/>
      <c r="E8" s="217"/>
      <c r="F8" s="217"/>
      <c r="G8" s="217"/>
      <c r="H8" s="218"/>
      <c r="I8" s="1">
        <v>112</v>
      </c>
      <c r="J8" s="7">
        <v>3818980</v>
      </c>
      <c r="K8" s="7">
        <v>1714445</v>
      </c>
      <c r="L8" s="7">
        <v>4322538</v>
      </c>
      <c r="M8" s="7">
        <v>1796961</v>
      </c>
    </row>
    <row r="9" spans="1:13" ht="12.75">
      <c r="A9" s="216" t="s">
        <v>101</v>
      </c>
      <c r="B9" s="217"/>
      <c r="C9" s="217"/>
      <c r="D9" s="217"/>
      <c r="E9" s="217"/>
      <c r="F9" s="217"/>
      <c r="G9" s="217"/>
      <c r="H9" s="218"/>
      <c r="I9" s="1">
        <v>113</v>
      </c>
      <c r="J9" s="7">
        <v>43673</v>
      </c>
      <c r="K9" s="7">
        <v>19310</v>
      </c>
      <c r="L9" s="7">
        <v>37178</v>
      </c>
      <c r="M9" s="7">
        <v>22516</v>
      </c>
    </row>
    <row r="10" spans="1:13" ht="12.75">
      <c r="A10" s="216" t="s">
        <v>10</v>
      </c>
      <c r="B10" s="217"/>
      <c r="C10" s="217"/>
      <c r="D10" s="217"/>
      <c r="E10" s="217"/>
      <c r="F10" s="217"/>
      <c r="G10" s="217"/>
      <c r="H10" s="218"/>
      <c r="I10" s="1">
        <v>114</v>
      </c>
      <c r="J10" s="46">
        <f>J11+J12+J16+J20+J21+J22+J25+J26</f>
        <v>3698248</v>
      </c>
      <c r="K10" s="46">
        <f>K11+K12+K16+K20+K21+K22+K25+K26</f>
        <v>1518553</v>
      </c>
      <c r="L10" s="46">
        <f>L11+L12+L16+L20+L21+L22+L25+L26</f>
        <v>3969532</v>
      </c>
      <c r="M10" s="46">
        <f>M11+M12+M16+M20+M21+M22+M25+M26</f>
        <v>1951942</v>
      </c>
    </row>
    <row r="11" spans="1:13" ht="12.75">
      <c r="A11" s="216" t="s">
        <v>102</v>
      </c>
      <c r="B11" s="217"/>
      <c r="C11" s="217"/>
      <c r="D11" s="217"/>
      <c r="E11" s="217"/>
      <c r="F11" s="217"/>
      <c r="G11" s="217"/>
      <c r="H11" s="218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16" t="s">
        <v>20</v>
      </c>
      <c r="B12" s="217"/>
      <c r="C12" s="217"/>
      <c r="D12" s="217"/>
      <c r="E12" s="217"/>
      <c r="F12" s="217"/>
      <c r="G12" s="217"/>
      <c r="H12" s="218"/>
      <c r="I12" s="1">
        <v>116</v>
      </c>
      <c r="J12" s="46">
        <f>SUM(J13:J15)</f>
        <v>3385893</v>
      </c>
      <c r="K12" s="46">
        <f>SUM(K13:K15)</f>
        <v>1281874</v>
      </c>
      <c r="L12" s="46">
        <f>SUM(L13:L15)</f>
        <v>3576917</v>
      </c>
      <c r="M12" s="46">
        <f>SUM(M13:M15)</f>
        <v>1747248</v>
      </c>
    </row>
    <row r="13" spans="1:13" ht="12.75">
      <c r="A13" s="213" t="s">
        <v>144</v>
      </c>
      <c r="B13" s="214"/>
      <c r="C13" s="214"/>
      <c r="D13" s="214"/>
      <c r="E13" s="214"/>
      <c r="F13" s="214"/>
      <c r="G13" s="214"/>
      <c r="H13" s="215"/>
      <c r="I13" s="1">
        <v>117</v>
      </c>
      <c r="J13" s="7">
        <v>2624487</v>
      </c>
      <c r="K13" s="7">
        <v>1105697</v>
      </c>
      <c r="L13" s="7">
        <v>2827192</v>
      </c>
      <c r="M13" s="7">
        <v>1577255</v>
      </c>
    </row>
    <row r="14" spans="1:13" ht="12.75">
      <c r="A14" s="213" t="s">
        <v>145</v>
      </c>
      <c r="B14" s="214"/>
      <c r="C14" s="214"/>
      <c r="D14" s="214"/>
      <c r="E14" s="214"/>
      <c r="F14" s="214"/>
      <c r="G14" s="214"/>
      <c r="H14" s="215"/>
      <c r="I14" s="1">
        <v>118</v>
      </c>
      <c r="J14" s="7">
        <v>538060</v>
      </c>
      <c r="K14" s="7">
        <v>91027</v>
      </c>
      <c r="L14" s="7">
        <v>568346</v>
      </c>
      <c r="M14" s="7">
        <f>74849+15229</f>
        <v>90078</v>
      </c>
    </row>
    <row r="15" spans="1:13" ht="12.75">
      <c r="A15" s="213" t="s">
        <v>59</v>
      </c>
      <c r="B15" s="214"/>
      <c r="C15" s="214"/>
      <c r="D15" s="214"/>
      <c r="E15" s="214"/>
      <c r="F15" s="214"/>
      <c r="G15" s="214"/>
      <c r="H15" s="215"/>
      <c r="I15" s="1">
        <v>119</v>
      </c>
      <c r="J15" s="7">
        <v>223346</v>
      </c>
      <c r="K15" s="7">
        <v>85150</v>
      </c>
      <c r="L15" s="7">
        <v>181379</v>
      </c>
      <c r="M15" s="7">
        <f>95144-15229</f>
        <v>79915</v>
      </c>
    </row>
    <row r="16" spans="1:13" ht="12.75">
      <c r="A16" s="216" t="s">
        <v>21</v>
      </c>
      <c r="B16" s="217"/>
      <c r="C16" s="217"/>
      <c r="D16" s="217"/>
      <c r="E16" s="217"/>
      <c r="F16" s="217"/>
      <c r="G16" s="217"/>
      <c r="H16" s="218"/>
      <c r="I16" s="1">
        <v>120</v>
      </c>
      <c r="J16" s="46">
        <f>SUM(J17:J19)</f>
        <v>44455</v>
      </c>
      <c r="K16" s="46">
        <f>SUM(K17:K19)</f>
        <v>22545</v>
      </c>
      <c r="L16" s="46">
        <f>SUM(L17:L19)</f>
        <v>48183</v>
      </c>
      <c r="M16" s="46">
        <f>SUM(M17:M19)</f>
        <v>24215</v>
      </c>
    </row>
    <row r="17" spans="1:13" ht="12.75">
      <c r="A17" s="213" t="s">
        <v>60</v>
      </c>
      <c r="B17" s="214"/>
      <c r="C17" s="214"/>
      <c r="D17" s="214"/>
      <c r="E17" s="214"/>
      <c r="F17" s="214"/>
      <c r="G17" s="214"/>
      <c r="H17" s="215"/>
      <c r="I17" s="1">
        <v>121</v>
      </c>
      <c r="J17" s="7">
        <v>25723</v>
      </c>
      <c r="K17" s="7">
        <v>13046</v>
      </c>
      <c r="L17" s="7">
        <v>27748</v>
      </c>
      <c r="M17" s="7">
        <v>13942</v>
      </c>
    </row>
    <row r="18" spans="1:13" ht="12.75">
      <c r="A18" s="213" t="s">
        <v>61</v>
      </c>
      <c r="B18" s="214"/>
      <c r="C18" s="214"/>
      <c r="D18" s="214"/>
      <c r="E18" s="214"/>
      <c r="F18" s="214"/>
      <c r="G18" s="214"/>
      <c r="H18" s="215"/>
      <c r="I18" s="1">
        <v>122</v>
      </c>
      <c r="J18" s="7">
        <v>12399</v>
      </c>
      <c r="K18" s="7">
        <v>6297</v>
      </c>
      <c r="L18" s="7">
        <v>13655</v>
      </c>
      <c r="M18" s="7">
        <v>6873</v>
      </c>
    </row>
    <row r="19" spans="1:13" ht="12.75">
      <c r="A19" s="213" t="s">
        <v>62</v>
      </c>
      <c r="B19" s="214"/>
      <c r="C19" s="214"/>
      <c r="D19" s="214"/>
      <c r="E19" s="214"/>
      <c r="F19" s="214"/>
      <c r="G19" s="214"/>
      <c r="H19" s="215"/>
      <c r="I19" s="1">
        <v>123</v>
      </c>
      <c r="J19" s="7">
        <v>6333</v>
      </c>
      <c r="K19" s="7">
        <v>3202</v>
      </c>
      <c r="L19" s="7">
        <v>6780</v>
      </c>
      <c r="M19" s="7">
        <v>3400</v>
      </c>
    </row>
    <row r="20" spans="1:13" ht="12.75">
      <c r="A20" s="216" t="s">
        <v>103</v>
      </c>
      <c r="B20" s="217"/>
      <c r="C20" s="217"/>
      <c r="D20" s="217"/>
      <c r="E20" s="217"/>
      <c r="F20" s="217"/>
      <c r="G20" s="217"/>
      <c r="H20" s="218"/>
      <c r="I20" s="1">
        <v>124</v>
      </c>
      <c r="J20" s="7">
        <v>24652</v>
      </c>
      <c r="K20" s="7">
        <v>12049</v>
      </c>
      <c r="L20" s="7">
        <v>25940</v>
      </c>
      <c r="M20" s="7">
        <v>12914</v>
      </c>
    </row>
    <row r="21" spans="1:13" ht="12.75">
      <c r="A21" s="216" t="s">
        <v>104</v>
      </c>
      <c r="B21" s="217"/>
      <c r="C21" s="217"/>
      <c r="D21" s="217"/>
      <c r="E21" s="217"/>
      <c r="F21" s="217"/>
      <c r="G21" s="217"/>
      <c r="H21" s="218"/>
      <c r="I21" s="1">
        <v>125</v>
      </c>
      <c r="J21" s="7">
        <v>206755</v>
      </c>
      <c r="K21" s="7">
        <v>168150</v>
      </c>
      <c r="L21" s="7">
        <v>171750</v>
      </c>
      <c r="M21" s="7">
        <v>21139</v>
      </c>
    </row>
    <row r="22" spans="1:13" ht="12.75">
      <c r="A22" s="216" t="s">
        <v>22</v>
      </c>
      <c r="B22" s="217"/>
      <c r="C22" s="217"/>
      <c r="D22" s="217"/>
      <c r="E22" s="217"/>
      <c r="F22" s="217"/>
      <c r="G22" s="217"/>
      <c r="H22" s="218"/>
      <c r="I22" s="1">
        <v>126</v>
      </c>
      <c r="J22" s="46">
        <f>SUM(J23:J24)</f>
        <v>32518</v>
      </c>
      <c r="K22" s="46">
        <f>SUM(K23:K24)</f>
        <v>29960</v>
      </c>
      <c r="L22" s="46">
        <f>SUM(L23:L24)</f>
        <v>145291</v>
      </c>
      <c r="M22" s="46">
        <f>SUM(M23:M24)</f>
        <v>144975</v>
      </c>
    </row>
    <row r="23" spans="1:13" ht="12.75">
      <c r="A23" s="213" t="s">
        <v>135</v>
      </c>
      <c r="B23" s="214"/>
      <c r="C23" s="214"/>
      <c r="D23" s="214"/>
      <c r="E23" s="214"/>
      <c r="F23" s="214"/>
      <c r="G23" s="214"/>
      <c r="H23" s="215"/>
      <c r="I23" s="1">
        <v>127</v>
      </c>
      <c r="J23" s="7"/>
      <c r="K23" s="7"/>
      <c r="L23" s="7"/>
      <c r="M23" s="7"/>
    </row>
    <row r="24" spans="1:13" ht="12.75">
      <c r="A24" s="213" t="s">
        <v>136</v>
      </c>
      <c r="B24" s="214"/>
      <c r="C24" s="214"/>
      <c r="D24" s="214"/>
      <c r="E24" s="214"/>
      <c r="F24" s="214"/>
      <c r="G24" s="214"/>
      <c r="H24" s="215"/>
      <c r="I24" s="1">
        <v>128</v>
      </c>
      <c r="J24" s="7">
        <v>32518</v>
      </c>
      <c r="K24" s="7">
        <v>29960</v>
      </c>
      <c r="L24" s="7">
        <v>145291</v>
      </c>
      <c r="M24" s="7">
        <v>144975</v>
      </c>
    </row>
    <row r="25" spans="1:13" ht="12.75">
      <c r="A25" s="216" t="s">
        <v>105</v>
      </c>
      <c r="B25" s="217"/>
      <c r="C25" s="217"/>
      <c r="D25" s="217"/>
      <c r="E25" s="217"/>
      <c r="F25" s="217"/>
      <c r="G25" s="217"/>
      <c r="H25" s="218"/>
      <c r="I25" s="1">
        <v>129</v>
      </c>
      <c r="J25" s="7">
        <v>2979</v>
      </c>
      <c r="K25" s="7">
        <v>2979</v>
      </c>
      <c r="L25" s="7">
        <v>243</v>
      </c>
      <c r="M25" s="7">
        <v>243</v>
      </c>
    </row>
    <row r="26" spans="1:13" ht="12.75">
      <c r="A26" s="216" t="s">
        <v>48</v>
      </c>
      <c r="B26" s="217"/>
      <c r="C26" s="217"/>
      <c r="D26" s="217"/>
      <c r="E26" s="217"/>
      <c r="F26" s="217"/>
      <c r="G26" s="217"/>
      <c r="H26" s="218"/>
      <c r="I26" s="1">
        <v>130</v>
      </c>
      <c r="J26" s="7">
        <v>996</v>
      </c>
      <c r="K26" s="7">
        <v>996</v>
      </c>
      <c r="L26" s="7">
        <v>1208</v>
      </c>
      <c r="M26" s="7">
        <v>1208</v>
      </c>
    </row>
    <row r="27" spans="1:13" ht="12.75">
      <c r="A27" s="216" t="s">
        <v>211</v>
      </c>
      <c r="B27" s="217"/>
      <c r="C27" s="217"/>
      <c r="D27" s="217"/>
      <c r="E27" s="217"/>
      <c r="F27" s="217"/>
      <c r="G27" s="217"/>
      <c r="H27" s="218"/>
      <c r="I27" s="1">
        <v>131</v>
      </c>
      <c r="J27" s="46">
        <f>SUM(J28:J32)</f>
        <v>1020155</v>
      </c>
      <c r="K27" s="46">
        <f>SUM(K28:K32)</f>
        <v>866310</v>
      </c>
      <c r="L27" s="46">
        <f>SUM(L28:L32)</f>
        <v>550476</v>
      </c>
      <c r="M27" s="46">
        <f>SUM(M28:M32)</f>
        <v>441449</v>
      </c>
    </row>
    <row r="28" spans="1:13" ht="21.75" customHeight="1">
      <c r="A28" s="216" t="s">
        <v>225</v>
      </c>
      <c r="B28" s="217"/>
      <c r="C28" s="217"/>
      <c r="D28" s="217"/>
      <c r="E28" s="217"/>
      <c r="F28" s="217"/>
      <c r="G28" s="217"/>
      <c r="H28" s="218"/>
      <c r="I28" s="1">
        <v>132</v>
      </c>
      <c r="J28" s="7">
        <v>815295</v>
      </c>
      <c r="K28" s="7">
        <v>778059</v>
      </c>
      <c r="L28" s="7">
        <v>395315</v>
      </c>
      <c r="M28" s="7">
        <v>367532</v>
      </c>
    </row>
    <row r="29" spans="1:13" ht="24" customHeight="1">
      <c r="A29" s="216" t="s">
        <v>153</v>
      </c>
      <c r="B29" s="217"/>
      <c r="C29" s="217"/>
      <c r="D29" s="217"/>
      <c r="E29" s="217"/>
      <c r="F29" s="217"/>
      <c r="G29" s="217"/>
      <c r="H29" s="218"/>
      <c r="I29" s="1">
        <v>133</v>
      </c>
      <c r="J29" s="7">
        <v>204703</v>
      </c>
      <c r="K29" s="7">
        <v>88131</v>
      </c>
      <c r="L29" s="7">
        <v>85540</v>
      </c>
      <c r="M29" s="7">
        <v>4512</v>
      </c>
    </row>
    <row r="30" spans="1:13" ht="12.75">
      <c r="A30" s="216" t="s">
        <v>137</v>
      </c>
      <c r="B30" s="217"/>
      <c r="C30" s="217"/>
      <c r="D30" s="217"/>
      <c r="E30" s="217"/>
      <c r="F30" s="217"/>
      <c r="G30" s="217"/>
      <c r="H30" s="218"/>
      <c r="I30" s="1">
        <v>134</v>
      </c>
      <c r="J30" s="7"/>
      <c r="K30" s="7"/>
      <c r="L30" s="7"/>
      <c r="M30" s="7"/>
    </row>
    <row r="31" spans="1:13" ht="12.75">
      <c r="A31" s="216" t="s">
        <v>221</v>
      </c>
      <c r="B31" s="217"/>
      <c r="C31" s="217"/>
      <c r="D31" s="217"/>
      <c r="E31" s="217"/>
      <c r="F31" s="217"/>
      <c r="G31" s="217"/>
      <c r="H31" s="218"/>
      <c r="I31" s="1">
        <v>135</v>
      </c>
      <c r="J31" s="7">
        <v>50</v>
      </c>
      <c r="K31" s="7">
        <v>18</v>
      </c>
      <c r="L31" s="7">
        <v>69178</v>
      </c>
      <c r="M31" s="7">
        <v>69174</v>
      </c>
    </row>
    <row r="32" spans="1:13" ht="12.75">
      <c r="A32" s="216" t="s">
        <v>138</v>
      </c>
      <c r="B32" s="217"/>
      <c r="C32" s="217"/>
      <c r="D32" s="217"/>
      <c r="E32" s="217"/>
      <c r="F32" s="217"/>
      <c r="G32" s="217"/>
      <c r="H32" s="218"/>
      <c r="I32" s="1">
        <v>136</v>
      </c>
      <c r="J32" s="7">
        <v>107</v>
      </c>
      <c r="K32" s="7">
        <v>102</v>
      </c>
      <c r="L32" s="7">
        <v>443</v>
      </c>
      <c r="M32" s="7">
        <v>231</v>
      </c>
    </row>
    <row r="33" spans="1:13" ht="12.75">
      <c r="A33" s="216" t="s">
        <v>212</v>
      </c>
      <c r="B33" s="217"/>
      <c r="C33" s="217"/>
      <c r="D33" s="217"/>
      <c r="E33" s="217"/>
      <c r="F33" s="217"/>
      <c r="G33" s="217"/>
      <c r="H33" s="218"/>
      <c r="I33" s="1">
        <v>137</v>
      </c>
      <c r="J33" s="46">
        <f>SUM(J34:J37)</f>
        <v>471382</v>
      </c>
      <c r="K33" s="46">
        <f>SUM(K34:K37)</f>
        <v>346547</v>
      </c>
      <c r="L33" s="46">
        <f>SUM(L34:L37)</f>
        <v>133617</v>
      </c>
      <c r="M33" s="46">
        <f>SUM(M34:M37)</f>
        <v>-78196</v>
      </c>
    </row>
    <row r="34" spans="1:13" ht="12.75">
      <c r="A34" s="216" t="s">
        <v>64</v>
      </c>
      <c r="B34" s="217"/>
      <c r="C34" s="217"/>
      <c r="D34" s="217"/>
      <c r="E34" s="217"/>
      <c r="F34" s="217"/>
      <c r="G34" s="217"/>
      <c r="H34" s="218"/>
      <c r="I34" s="1">
        <v>138</v>
      </c>
      <c r="J34" s="7">
        <v>15922</v>
      </c>
      <c r="K34" s="7">
        <v>3138</v>
      </c>
      <c r="L34" s="7">
        <v>10662</v>
      </c>
      <c r="M34" s="7">
        <v>4045</v>
      </c>
    </row>
    <row r="35" spans="1:13" ht="21" customHeight="1">
      <c r="A35" s="216" t="s">
        <v>63</v>
      </c>
      <c r="B35" s="217"/>
      <c r="C35" s="217"/>
      <c r="D35" s="217"/>
      <c r="E35" s="217"/>
      <c r="F35" s="217"/>
      <c r="G35" s="217"/>
      <c r="H35" s="218"/>
      <c r="I35" s="1">
        <v>139</v>
      </c>
      <c r="J35" s="7">
        <v>170724</v>
      </c>
      <c r="K35" s="7">
        <v>82305</v>
      </c>
      <c r="L35" s="7">
        <v>122777</v>
      </c>
      <c r="M35" s="7">
        <v>57888</v>
      </c>
    </row>
    <row r="36" spans="1:13" ht="12.75">
      <c r="A36" s="216" t="s">
        <v>222</v>
      </c>
      <c r="B36" s="217"/>
      <c r="C36" s="217"/>
      <c r="D36" s="217"/>
      <c r="E36" s="217"/>
      <c r="F36" s="217"/>
      <c r="G36" s="217"/>
      <c r="H36" s="218"/>
      <c r="I36" s="1">
        <v>140</v>
      </c>
      <c r="J36" s="7">
        <v>284736</v>
      </c>
      <c r="K36" s="7">
        <v>261104</v>
      </c>
      <c r="L36" s="7">
        <v>178</v>
      </c>
      <c r="M36" s="7">
        <v>-140129</v>
      </c>
    </row>
    <row r="37" spans="1:13" ht="12.75">
      <c r="A37" s="216" t="s">
        <v>65</v>
      </c>
      <c r="B37" s="217"/>
      <c r="C37" s="217"/>
      <c r="D37" s="217"/>
      <c r="E37" s="217"/>
      <c r="F37" s="217"/>
      <c r="G37" s="217"/>
      <c r="H37" s="218"/>
      <c r="I37" s="1">
        <v>141</v>
      </c>
      <c r="J37" s="7"/>
      <c r="K37" s="7"/>
      <c r="L37" s="7"/>
      <c r="M37" s="7"/>
    </row>
    <row r="38" spans="1:13" ht="12.75">
      <c r="A38" s="216" t="s">
        <v>193</v>
      </c>
      <c r="B38" s="217"/>
      <c r="C38" s="217"/>
      <c r="D38" s="217"/>
      <c r="E38" s="217"/>
      <c r="F38" s="217"/>
      <c r="G38" s="217"/>
      <c r="H38" s="218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6" t="s">
        <v>194</v>
      </c>
      <c r="B39" s="217"/>
      <c r="C39" s="217"/>
      <c r="D39" s="217"/>
      <c r="E39" s="217"/>
      <c r="F39" s="217"/>
      <c r="G39" s="217"/>
      <c r="H39" s="218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6" t="s">
        <v>223</v>
      </c>
      <c r="B40" s="217"/>
      <c r="C40" s="217"/>
      <c r="D40" s="217"/>
      <c r="E40" s="217"/>
      <c r="F40" s="217"/>
      <c r="G40" s="217"/>
      <c r="H40" s="218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6" t="s">
        <v>224</v>
      </c>
      <c r="B41" s="217"/>
      <c r="C41" s="217"/>
      <c r="D41" s="217"/>
      <c r="E41" s="217"/>
      <c r="F41" s="217"/>
      <c r="G41" s="217"/>
      <c r="H41" s="218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6" t="s">
        <v>213</v>
      </c>
      <c r="B42" s="217"/>
      <c r="C42" s="217"/>
      <c r="D42" s="217"/>
      <c r="E42" s="217"/>
      <c r="F42" s="217"/>
      <c r="G42" s="217"/>
      <c r="H42" s="218"/>
      <c r="I42" s="1">
        <v>146</v>
      </c>
      <c r="J42" s="46">
        <f>J7+J27+J38+J40</f>
        <v>4882808</v>
      </c>
      <c r="K42" s="46">
        <f>K7+K27+K38+K40</f>
        <v>2600065</v>
      </c>
      <c r="L42" s="46">
        <f>L7+L27+L38+L40</f>
        <v>4910192</v>
      </c>
      <c r="M42" s="46">
        <f>M7+M27+M38+M40</f>
        <v>2260926</v>
      </c>
    </row>
    <row r="43" spans="1:13" ht="12.75">
      <c r="A43" s="216" t="s">
        <v>214</v>
      </c>
      <c r="B43" s="217"/>
      <c r="C43" s="217"/>
      <c r="D43" s="217"/>
      <c r="E43" s="217"/>
      <c r="F43" s="217"/>
      <c r="G43" s="217"/>
      <c r="H43" s="218"/>
      <c r="I43" s="1">
        <v>147</v>
      </c>
      <c r="J43" s="46">
        <f>J10+J33+J39+J41</f>
        <v>4169630</v>
      </c>
      <c r="K43" s="46">
        <f>K10+K33+K39+K41</f>
        <v>1865100</v>
      </c>
      <c r="L43" s="46">
        <f>L10+L33+L39+L41</f>
        <v>4103149</v>
      </c>
      <c r="M43" s="46">
        <f>M10+M33+M39+M41</f>
        <v>1873746</v>
      </c>
    </row>
    <row r="44" spans="1:13" ht="12.75">
      <c r="A44" s="216" t="s">
        <v>234</v>
      </c>
      <c r="B44" s="217"/>
      <c r="C44" s="217"/>
      <c r="D44" s="217"/>
      <c r="E44" s="217"/>
      <c r="F44" s="217"/>
      <c r="G44" s="217"/>
      <c r="H44" s="218"/>
      <c r="I44" s="1">
        <v>148</v>
      </c>
      <c r="J44" s="46">
        <f>J42-J43</f>
        <v>713178</v>
      </c>
      <c r="K44" s="46">
        <f>K42-K43</f>
        <v>734965</v>
      </c>
      <c r="L44" s="46">
        <f>L42-L43</f>
        <v>807043</v>
      </c>
      <c r="M44" s="46">
        <f>M42-M43</f>
        <v>387180</v>
      </c>
    </row>
    <row r="45" spans="1:13" ht="12.75">
      <c r="A45" s="219" t="s">
        <v>216</v>
      </c>
      <c r="B45" s="220"/>
      <c r="C45" s="220"/>
      <c r="D45" s="220"/>
      <c r="E45" s="220"/>
      <c r="F45" s="220"/>
      <c r="G45" s="220"/>
      <c r="H45" s="221"/>
      <c r="I45" s="1">
        <v>149</v>
      </c>
      <c r="J45" s="46">
        <f>IF(J42&gt;J43,J42-J43,0)</f>
        <v>713178</v>
      </c>
      <c r="K45" s="46">
        <f>IF(K42&gt;K43,K42-K43,0)</f>
        <v>734965</v>
      </c>
      <c r="L45" s="46">
        <f>IF(L42&gt;L43,L42-L43,0)</f>
        <v>807043</v>
      </c>
      <c r="M45" s="46">
        <f>IF(M42&gt;M43,M42-M43,0)</f>
        <v>387180</v>
      </c>
    </row>
    <row r="46" spans="1:13" ht="12.75">
      <c r="A46" s="219" t="s">
        <v>217</v>
      </c>
      <c r="B46" s="220"/>
      <c r="C46" s="220"/>
      <c r="D46" s="220"/>
      <c r="E46" s="220"/>
      <c r="F46" s="220"/>
      <c r="G46" s="220"/>
      <c r="H46" s="221"/>
      <c r="I46" s="1">
        <v>150</v>
      </c>
      <c r="J46" s="46">
        <f>IF(J43&gt;J42,J43-J42,0)</f>
        <v>0</v>
      </c>
      <c r="K46" s="46">
        <f>IF(K43&gt;K42,K43-K42,0)</f>
        <v>0</v>
      </c>
      <c r="L46" s="46">
        <f>IF(L43&gt;L42,L43-L42,0)</f>
        <v>0</v>
      </c>
      <c r="M46" s="46">
        <f>IF(M43&gt;M42,M43-M42,0)</f>
        <v>0</v>
      </c>
    </row>
    <row r="47" spans="1:13" ht="12.75">
      <c r="A47" s="216" t="s">
        <v>215</v>
      </c>
      <c r="B47" s="217"/>
      <c r="C47" s="217"/>
      <c r="D47" s="217"/>
      <c r="E47" s="217"/>
      <c r="F47" s="217"/>
      <c r="G47" s="217"/>
      <c r="H47" s="218"/>
      <c r="I47" s="1">
        <v>151</v>
      </c>
      <c r="J47" s="7">
        <v>-42252</v>
      </c>
      <c r="K47" s="7">
        <v>-42252</v>
      </c>
      <c r="L47" s="7">
        <v>74487</v>
      </c>
      <c r="M47" s="7">
        <v>-1093</v>
      </c>
    </row>
    <row r="48" spans="1:13" ht="12.75">
      <c r="A48" s="216" t="s">
        <v>235</v>
      </c>
      <c r="B48" s="217"/>
      <c r="C48" s="217"/>
      <c r="D48" s="217"/>
      <c r="E48" s="217"/>
      <c r="F48" s="217"/>
      <c r="G48" s="217"/>
      <c r="H48" s="218"/>
      <c r="I48" s="1">
        <v>152</v>
      </c>
      <c r="J48" s="46">
        <f>J44-J47</f>
        <v>755430</v>
      </c>
      <c r="K48" s="46">
        <f>K44-K47</f>
        <v>777217</v>
      </c>
      <c r="L48" s="46">
        <f>L44-L47</f>
        <v>732556</v>
      </c>
      <c r="M48" s="46">
        <f>M44-M47</f>
        <v>388273</v>
      </c>
    </row>
    <row r="49" spans="1:13" ht="12.75">
      <c r="A49" s="219" t="s">
        <v>190</v>
      </c>
      <c r="B49" s="220"/>
      <c r="C49" s="220"/>
      <c r="D49" s="220"/>
      <c r="E49" s="220"/>
      <c r="F49" s="220"/>
      <c r="G49" s="220"/>
      <c r="H49" s="221"/>
      <c r="I49" s="1">
        <v>153</v>
      </c>
      <c r="J49" s="46">
        <f>IF(J48&gt;0,J48,0)</f>
        <v>755430</v>
      </c>
      <c r="K49" s="46">
        <f>IF(K48&gt;0,K48,0)</f>
        <v>777217</v>
      </c>
      <c r="L49" s="46">
        <f>IF(L48&gt;0,L48,0)</f>
        <v>732556</v>
      </c>
      <c r="M49" s="46">
        <f>IF(M48&gt;0,M48,0)</f>
        <v>388273</v>
      </c>
    </row>
    <row r="50" spans="1:13" ht="12.75">
      <c r="A50" s="250" t="s">
        <v>218</v>
      </c>
      <c r="B50" s="251"/>
      <c r="C50" s="251"/>
      <c r="D50" s="251"/>
      <c r="E50" s="251"/>
      <c r="F50" s="251"/>
      <c r="G50" s="251"/>
      <c r="H50" s="252"/>
      <c r="I50" s="2">
        <v>154</v>
      </c>
      <c r="J50" s="54">
        <f>IF(J48&lt;0,-J48,0)</f>
        <v>0</v>
      </c>
      <c r="K50" s="54">
        <f>IF(K48&lt;0,-K48,0)</f>
        <v>0</v>
      </c>
      <c r="L50" s="54">
        <f>IF(L48&lt;0,-L48,0)</f>
        <v>0</v>
      </c>
      <c r="M50" s="54">
        <f>IF(M48&lt;0,-M48,0)</f>
        <v>0</v>
      </c>
    </row>
    <row r="51" spans="1:13" ht="12.75" customHeight="1">
      <c r="A51" s="204" t="s">
        <v>309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</row>
    <row r="52" spans="1:13" ht="12.75" customHeight="1">
      <c r="A52" s="209" t="s">
        <v>185</v>
      </c>
      <c r="B52" s="210"/>
      <c r="C52" s="210"/>
      <c r="D52" s="210"/>
      <c r="E52" s="210"/>
      <c r="F52" s="210"/>
      <c r="G52" s="210"/>
      <c r="H52" s="210"/>
      <c r="I52" s="48"/>
      <c r="J52" s="48"/>
      <c r="K52" s="48"/>
      <c r="L52" s="48"/>
      <c r="M52" s="55"/>
    </row>
    <row r="53" spans="1:13" ht="12.75">
      <c r="A53" s="247" t="s">
        <v>232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/>
      <c r="K53" s="7"/>
      <c r="L53" s="7"/>
      <c r="M53" s="7"/>
    </row>
    <row r="54" spans="1:13" ht="12.75">
      <c r="A54" s="247" t="s">
        <v>233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/>
      <c r="K54" s="8"/>
      <c r="L54" s="8"/>
      <c r="M54" s="8"/>
    </row>
    <row r="55" spans="1:13" ht="12.75" customHeight="1">
      <c r="A55" s="204" t="s">
        <v>187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</row>
    <row r="56" spans="1:13" ht="12.75">
      <c r="A56" s="209" t="s">
        <v>202</v>
      </c>
      <c r="B56" s="210"/>
      <c r="C56" s="210"/>
      <c r="D56" s="210"/>
      <c r="E56" s="210"/>
      <c r="F56" s="210"/>
      <c r="G56" s="210"/>
      <c r="H56" s="227"/>
      <c r="I56" s="9">
        <v>157</v>
      </c>
      <c r="J56" s="6">
        <f>J48</f>
        <v>755430</v>
      </c>
      <c r="K56" s="6">
        <f>K48</f>
        <v>777217</v>
      </c>
      <c r="L56" s="6">
        <f>L48</f>
        <v>732556</v>
      </c>
      <c r="M56" s="6">
        <f>M48</f>
        <v>388273</v>
      </c>
    </row>
    <row r="57" spans="1:13" ht="12.75">
      <c r="A57" s="216" t="s">
        <v>219</v>
      </c>
      <c r="B57" s="217"/>
      <c r="C57" s="217"/>
      <c r="D57" s="217"/>
      <c r="E57" s="217"/>
      <c r="F57" s="217"/>
      <c r="G57" s="217"/>
      <c r="H57" s="218"/>
      <c r="I57" s="1">
        <v>158</v>
      </c>
      <c r="J57" s="46">
        <f>SUM(J58:J64)</f>
        <v>18593</v>
      </c>
      <c r="K57" s="46">
        <f>SUM(K58:K64)</f>
        <v>-3054</v>
      </c>
      <c r="L57" s="46">
        <f>SUM(L58:L64)</f>
        <v>-9317</v>
      </c>
      <c r="M57" s="46">
        <f>SUM(M58:M64)</f>
        <v>-25512</v>
      </c>
    </row>
    <row r="58" spans="1:13" ht="12.75">
      <c r="A58" s="216" t="s">
        <v>226</v>
      </c>
      <c r="B58" s="217"/>
      <c r="C58" s="217"/>
      <c r="D58" s="217"/>
      <c r="E58" s="217"/>
      <c r="F58" s="217"/>
      <c r="G58" s="217"/>
      <c r="H58" s="218"/>
      <c r="I58" s="1">
        <v>159</v>
      </c>
      <c r="J58" s="7"/>
      <c r="K58" s="7"/>
      <c r="L58" s="7"/>
      <c r="M58" s="7"/>
    </row>
    <row r="59" spans="1:13" ht="12.75">
      <c r="A59" s="216" t="s">
        <v>227</v>
      </c>
      <c r="B59" s="217"/>
      <c r="C59" s="217"/>
      <c r="D59" s="217"/>
      <c r="E59" s="217"/>
      <c r="F59" s="217"/>
      <c r="G59" s="217"/>
      <c r="H59" s="218"/>
      <c r="I59" s="1">
        <v>160</v>
      </c>
      <c r="J59" s="7"/>
      <c r="K59" s="7"/>
      <c r="L59" s="7"/>
      <c r="M59" s="7"/>
    </row>
    <row r="60" spans="1:13" ht="22.5" customHeight="1">
      <c r="A60" s="216" t="s">
        <v>43</v>
      </c>
      <c r="B60" s="217"/>
      <c r="C60" s="217"/>
      <c r="D60" s="217"/>
      <c r="E60" s="217"/>
      <c r="F60" s="217"/>
      <c r="G60" s="217"/>
      <c r="H60" s="218"/>
      <c r="I60" s="1">
        <v>161</v>
      </c>
      <c r="J60" s="7">
        <v>18593</v>
      </c>
      <c r="K60" s="7">
        <v>-3054</v>
      </c>
      <c r="L60" s="7">
        <v>-9317</v>
      </c>
      <c r="M60" s="7">
        <v>-25512</v>
      </c>
    </row>
    <row r="61" spans="1:13" ht="12.75">
      <c r="A61" s="216" t="s">
        <v>228</v>
      </c>
      <c r="B61" s="217"/>
      <c r="C61" s="217"/>
      <c r="D61" s="217"/>
      <c r="E61" s="217"/>
      <c r="F61" s="217"/>
      <c r="G61" s="217"/>
      <c r="H61" s="218"/>
      <c r="I61" s="1">
        <v>162</v>
      </c>
      <c r="J61" s="7"/>
      <c r="K61" s="7"/>
      <c r="L61" s="7"/>
      <c r="M61" s="7"/>
    </row>
    <row r="62" spans="1:13" ht="12.75">
      <c r="A62" s="216" t="s">
        <v>229</v>
      </c>
      <c r="B62" s="217"/>
      <c r="C62" s="217"/>
      <c r="D62" s="217"/>
      <c r="E62" s="217"/>
      <c r="F62" s="217"/>
      <c r="G62" s="217"/>
      <c r="H62" s="218"/>
      <c r="I62" s="1">
        <v>163</v>
      </c>
      <c r="J62" s="7"/>
      <c r="K62" s="7"/>
      <c r="L62" s="7"/>
      <c r="M62" s="7"/>
    </row>
    <row r="63" spans="1:13" ht="12.75">
      <c r="A63" s="216" t="s">
        <v>230</v>
      </c>
      <c r="B63" s="217"/>
      <c r="C63" s="217"/>
      <c r="D63" s="217"/>
      <c r="E63" s="217"/>
      <c r="F63" s="217"/>
      <c r="G63" s="217"/>
      <c r="H63" s="218"/>
      <c r="I63" s="1">
        <v>164</v>
      </c>
      <c r="J63" s="7"/>
      <c r="K63" s="7"/>
      <c r="L63" s="7"/>
      <c r="M63" s="7"/>
    </row>
    <row r="64" spans="1:13" ht="12.75">
      <c r="A64" s="216" t="s">
        <v>231</v>
      </c>
      <c r="B64" s="217"/>
      <c r="C64" s="217"/>
      <c r="D64" s="217"/>
      <c r="E64" s="217"/>
      <c r="F64" s="217"/>
      <c r="G64" s="217"/>
      <c r="H64" s="218"/>
      <c r="I64" s="1">
        <v>165</v>
      </c>
      <c r="J64" s="7"/>
      <c r="K64" s="7"/>
      <c r="L64" s="7"/>
      <c r="M64" s="7"/>
    </row>
    <row r="65" spans="1:13" ht="12.75">
      <c r="A65" s="216" t="s">
        <v>220</v>
      </c>
      <c r="B65" s="217"/>
      <c r="C65" s="217"/>
      <c r="D65" s="217"/>
      <c r="E65" s="217"/>
      <c r="F65" s="217"/>
      <c r="G65" s="217"/>
      <c r="H65" s="218"/>
      <c r="I65" s="1">
        <v>166</v>
      </c>
      <c r="J65" s="7"/>
      <c r="K65" s="7"/>
      <c r="L65" s="7"/>
      <c r="M65" s="7"/>
    </row>
    <row r="66" spans="1:13" ht="12.75">
      <c r="A66" s="216" t="s">
        <v>191</v>
      </c>
      <c r="B66" s="217"/>
      <c r="C66" s="217"/>
      <c r="D66" s="217"/>
      <c r="E66" s="217"/>
      <c r="F66" s="217"/>
      <c r="G66" s="217"/>
      <c r="H66" s="218"/>
      <c r="I66" s="1">
        <v>167</v>
      </c>
      <c r="J66" s="46">
        <f>J57-J65</f>
        <v>18593</v>
      </c>
      <c r="K66" s="46">
        <f>K57-K65</f>
        <v>-3054</v>
      </c>
      <c r="L66" s="46">
        <f>L57-L65</f>
        <v>-9317</v>
      </c>
      <c r="M66" s="46">
        <f>M57-M65</f>
        <v>-25512</v>
      </c>
    </row>
    <row r="67" spans="1:13" ht="12.75">
      <c r="A67" s="216" t="s">
        <v>192</v>
      </c>
      <c r="B67" s="217"/>
      <c r="C67" s="217"/>
      <c r="D67" s="217"/>
      <c r="E67" s="217"/>
      <c r="F67" s="217"/>
      <c r="G67" s="217"/>
      <c r="H67" s="218"/>
      <c r="I67" s="1">
        <v>168</v>
      </c>
      <c r="J67" s="54">
        <f>J56+J66</f>
        <v>774023</v>
      </c>
      <c r="K67" s="54">
        <f>K56+K66</f>
        <v>774163</v>
      </c>
      <c r="L67" s="54">
        <f>L56+L66</f>
        <v>723239</v>
      </c>
      <c r="M67" s="54">
        <f>M56+M66</f>
        <v>362761</v>
      </c>
    </row>
    <row r="68" spans="1:13" ht="12.75" customHeight="1">
      <c r="A68" s="243" t="s">
        <v>310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</row>
    <row r="69" spans="1:13" ht="12.75" customHeight="1">
      <c r="A69" s="245" t="s">
        <v>186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</row>
    <row r="70" spans="1:13" ht="12.75">
      <c r="A70" s="247" t="s">
        <v>232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/>
      <c r="K70" s="7"/>
      <c r="L70" s="7"/>
      <c r="M70" s="7"/>
    </row>
    <row r="71" spans="1:13" ht="12.75">
      <c r="A71" s="240" t="s">
        <v>233</v>
      </c>
      <c r="B71" s="241"/>
      <c r="C71" s="241"/>
      <c r="D71" s="241"/>
      <c r="E71" s="241"/>
      <c r="F71" s="241"/>
      <c r="G71" s="241"/>
      <c r="H71" s="242"/>
      <c r="I71" s="4">
        <v>170</v>
      </c>
      <c r="J71" s="8"/>
      <c r="K71" s="8"/>
      <c r="L71" s="8"/>
      <c r="M71" s="8"/>
    </row>
  </sheetData>
  <sheetProtection/>
  <mergeCells count="73">
    <mergeCell ref="A17:H17"/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27:H27"/>
    <mergeCell ref="A20:H20"/>
    <mergeCell ref="A21:H21"/>
    <mergeCell ref="A10:H10"/>
    <mergeCell ref="A11:H11"/>
    <mergeCell ref="A12:H12"/>
    <mergeCell ref="A13:H13"/>
    <mergeCell ref="A14:H14"/>
    <mergeCell ref="A15:H15"/>
    <mergeCell ref="A16:H16"/>
    <mergeCell ref="A37:H37"/>
    <mergeCell ref="A18:H18"/>
    <mergeCell ref="A19:H19"/>
    <mergeCell ref="A32:H32"/>
    <mergeCell ref="A33:H33"/>
    <mergeCell ref="A22:H22"/>
    <mergeCell ref="A23:H23"/>
    <mergeCell ref="A24:H24"/>
    <mergeCell ref="A25:H25"/>
    <mergeCell ref="A26:H26"/>
    <mergeCell ref="A46:H46"/>
    <mergeCell ref="A28:H28"/>
    <mergeCell ref="A29:H29"/>
    <mergeCell ref="A30:H30"/>
    <mergeCell ref="A31:H31"/>
    <mergeCell ref="A44:H44"/>
    <mergeCell ref="A45:H45"/>
    <mergeCell ref="A34:H34"/>
    <mergeCell ref="A35:H35"/>
    <mergeCell ref="A36:H36"/>
    <mergeCell ref="A38:H38"/>
    <mergeCell ref="A39:H39"/>
    <mergeCell ref="A40:H40"/>
    <mergeCell ref="A41:H41"/>
    <mergeCell ref="A42:H42"/>
    <mergeCell ref="A43:H43"/>
    <mergeCell ref="A47:H47"/>
    <mergeCell ref="A48:H48"/>
    <mergeCell ref="A49:H49"/>
    <mergeCell ref="A50:H50"/>
    <mergeCell ref="A51:M51"/>
    <mergeCell ref="A56:H56"/>
    <mergeCell ref="A55:M55"/>
    <mergeCell ref="A52:H52"/>
    <mergeCell ref="A53:H53"/>
    <mergeCell ref="A54:H54"/>
    <mergeCell ref="A64:H64"/>
    <mergeCell ref="A70:H70"/>
    <mergeCell ref="A58:H58"/>
    <mergeCell ref="A59:H59"/>
    <mergeCell ref="A60:H60"/>
    <mergeCell ref="A61:H61"/>
    <mergeCell ref="A63:H63"/>
    <mergeCell ref="A57:H57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</mergeCells>
  <dataValidations count="1">
    <dataValidation allowBlank="1" sqref="A1:IV65536"/>
  </dataValidations>
  <printOptions horizontalCentered="1"/>
  <pageMargins left="0.25" right="0.25" top="0.75" bottom="0.75" header="0.3" footer="0.3"/>
  <pageSetup fitToHeight="1" fitToWidth="1"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16384" width="9.140625" style="45" customWidth="1"/>
  </cols>
  <sheetData>
    <row r="1" spans="1:11" ht="12.75" customHeight="1">
      <c r="A1" s="258" t="s">
        <v>162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 customHeight="1">
      <c r="A3" s="233" t="s">
        <v>328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33.75">
      <c r="A4" s="260" t="s">
        <v>57</v>
      </c>
      <c r="B4" s="260"/>
      <c r="C4" s="260"/>
      <c r="D4" s="260"/>
      <c r="E4" s="260"/>
      <c r="F4" s="260"/>
      <c r="G4" s="260"/>
      <c r="H4" s="260"/>
      <c r="I4" s="59" t="s">
        <v>276</v>
      </c>
      <c r="J4" s="60" t="s">
        <v>316</v>
      </c>
      <c r="K4" s="60" t="s">
        <v>317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61">
        <v>2</v>
      </c>
      <c r="J5" s="62" t="s">
        <v>280</v>
      </c>
      <c r="K5" s="62" t="s">
        <v>281</v>
      </c>
    </row>
    <row r="6" spans="1:11" ht="12.75">
      <c r="A6" s="204" t="s">
        <v>154</v>
      </c>
      <c r="B6" s="205"/>
      <c r="C6" s="205"/>
      <c r="D6" s="205"/>
      <c r="E6" s="205"/>
      <c r="F6" s="205"/>
      <c r="G6" s="205"/>
      <c r="H6" s="205"/>
      <c r="I6" s="256"/>
      <c r="J6" s="256"/>
      <c r="K6" s="257"/>
    </row>
    <row r="7" spans="1:11" ht="12.75">
      <c r="A7" s="213" t="s">
        <v>38</v>
      </c>
      <c r="B7" s="214"/>
      <c r="C7" s="214"/>
      <c r="D7" s="214"/>
      <c r="E7" s="214"/>
      <c r="F7" s="214"/>
      <c r="G7" s="214"/>
      <c r="H7" s="214"/>
      <c r="I7" s="1">
        <v>1</v>
      </c>
      <c r="J7" s="5"/>
      <c r="K7" s="7"/>
    </row>
    <row r="8" spans="1:11" ht="12.75">
      <c r="A8" s="213" t="s">
        <v>39</v>
      </c>
      <c r="B8" s="214"/>
      <c r="C8" s="214"/>
      <c r="D8" s="214"/>
      <c r="E8" s="214"/>
      <c r="F8" s="214"/>
      <c r="G8" s="214"/>
      <c r="H8" s="214"/>
      <c r="I8" s="1">
        <v>2</v>
      </c>
      <c r="J8" s="5"/>
      <c r="K8" s="7"/>
    </row>
    <row r="9" spans="1:11" ht="12.75">
      <c r="A9" s="213" t="s">
        <v>40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7"/>
    </row>
    <row r="10" spans="1:11" ht="12.75">
      <c r="A10" s="213" t="s">
        <v>41</v>
      </c>
      <c r="B10" s="214"/>
      <c r="C10" s="214"/>
      <c r="D10" s="214"/>
      <c r="E10" s="214"/>
      <c r="F10" s="214"/>
      <c r="G10" s="214"/>
      <c r="H10" s="214"/>
      <c r="I10" s="1">
        <v>4</v>
      </c>
      <c r="J10" s="5"/>
      <c r="K10" s="7"/>
    </row>
    <row r="11" spans="1:11" ht="12.75">
      <c r="A11" s="213" t="s">
        <v>42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7"/>
    </row>
    <row r="12" spans="1:11" ht="12.75">
      <c r="A12" s="213" t="s">
        <v>49</v>
      </c>
      <c r="B12" s="214"/>
      <c r="C12" s="214"/>
      <c r="D12" s="214"/>
      <c r="E12" s="214"/>
      <c r="F12" s="214"/>
      <c r="G12" s="214"/>
      <c r="H12" s="214"/>
      <c r="I12" s="1">
        <v>6</v>
      </c>
      <c r="J12" s="5"/>
      <c r="K12" s="7"/>
    </row>
    <row r="13" spans="1:11" ht="12.75">
      <c r="A13" s="216" t="s">
        <v>155</v>
      </c>
      <c r="B13" s="217"/>
      <c r="C13" s="217"/>
      <c r="D13" s="217"/>
      <c r="E13" s="217"/>
      <c r="F13" s="217"/>
      <c r="G13" s="217"/>
      <c r="H13" s="217"/>
      <c r="I13" s="1">
        <v>7</v>
      </c>
      <c r="J13" s="57">
        <f>SUM(J7:J12)</f>
        <v>0</v>
      </c>
      <c r="K13" s="46">
        <f>SUM(K7:K12)</f>
        <v>0</v>
      </c>
    </row>
    <row r="14" spans="1:11" ht="12.75">
      <c r="A14" s="213" t="s">
        <v>50</v>
      </c>
      <c r="B14" s="214"/>
      <c r="C14" s="214"/>
      <c r="D14" s="214"/>
      <c r="E14" s="214"/>
      <c r="F14" s="214"/>
      <c r="G14" s="214"/>
      <c r="H14" s="214"/>
      <c r="I14" s="1">
        <v>8</v>
      </c>
      <c r="J14" s="5"/>
      <c r="K14" s="7"/>
    </row>
    <row r="15" spans="1:11" ht="12.75">
      <c r="A15" s="213" t="s">
        <v>51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7"/>
    </row>
    <row r="16" spans="1:11" ht="12.75">
      <c r="A16" s="213" t="s">
        <v>52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7"/>
    </row>
    <row r="17" spans="1:11" ht="12.75">
      <c r="A17" s="213" t="s">
        <v>53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/>
      <c r="K17" s="7"/>
    </row>
    <row r="18" spans="1:11" ht="12.75">
      <c r="A18" s="216" t="s">
        <v>156</v>
      </c>
      <c r="B18" s="217"/>
      <c r="C18" s="217"/>
      <c r="D18" s="217"/>
      <c r="E18" s="217"/>
      <c r="F18" s="217"/>
      <c r="G18" s="217"/>
      <c r="H18" s="217"/>
      <c r="I18" s="1">
        <v>12</v>
      </c>
      <c r="J18" s="57">
        <f>SUM(J14:J17)</f>
        <v>0</v>
      </c>
      <c r="K18" s="46">
        <f>SUM(K14:K17)</f>
        <v>0</v>
      </c>
    </row>
    <row r="19" spans="1:11" ht="12.75">
      <c r="A19" s="216" t="s">
        <v>34</v>
      </c>
      <c r="B19" s="217"/>
      <c r="C19" s="217"/>
      <c r="D19" s="217"/>
      <c r="E19" s="217"/>
      <c r="F19" s="217"/>
      <c r="G19" s="217"/>
      <c r="H19" s="217"/>
      <c r="I19" s="1">
        <v>13</v>
      </c>
      <c r="J19" s="57">
        <f>IF(J13&gt;J18,J13-J18,0)</f>
        <v>0</v>
      </c>
      <c r="K19" s="46">
        <f>IF(K13&gt;K18,K13-K18,0)</f>
        <v>0</v>
      </c>
    </row>
    <row r="20" spans="1:11" ht="12.75">
      <c r="A20" s="216" t="s">
        <v>35</v>
      </c>
      <c r="B20" s="217"/>
      <c r="C20" s="217"/>
      <c r="D20" s="217"/>
      <c r="E20" s="217"/>
      <c r="F20" s="217"/>
      <c r="G20" s="217"/>
      <c r="H20" s="217"/>
      <c r="I20" s="1">
        <v>14</v>
      </c>
      <c r="J20" s="57">
        <f>IF(J18&gt;J13,J18-J13,0)</f>
        <v>0</v>
      </c>
      <c r="K20" s="46">
        <f>IF(K18&gt;K13,K18-K13,0)</f>
        <v>0</v>
      </c>
    </row>
    <row r="21" spans="1:11" ht="12.75">
      <c r="A21" s="204" t="s">
        <v>157</v>
      </c>
      <c r="B21" s="205"/>
      <c r="C21" s="205"/>
      <c r="D21" s="205"/>
      <c r="E21" s="205"/>
      <c r="F21" s="205"/>
      <c r="G21" s="205"/>
      <c r="H21" s="205"/>
      <c r="I21" s="256"/>
      <c r="J21" s="256"/>
      <c r="K21" s="257"/>
    </row>
    <row r="22" spans="1:11" ht="12.75">
      <c r="A22" s="213" t="s">
        <v>176</v>
      </c>
      <c r="B22" s="214"/>
      <c r="C22" s="214"/>
      <c r="D22" s="214"/>
      <c r="E22" s="214"/>
      <c r="F22" s="214"/>
      <c r="G22" s="214"/>
      <c r="H22" s="214"/>
      <c r="I22" s="1">
        <v>15</v>
      </c>
      <c r="J22" s="5"/>
      <c r="K22" s="7"/>
    </row>
    <row r="23" spans="1:11" ht="12.75">
      <c r="A23" s="213" t="s">
        <v>177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178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7"/>
    </row>
    <row r="25" spans="1:11" ht="12.75">
      <c r="A25" s="213" t="s">
        <v>179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180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/>
    </row>
    <row r="27" spans="1:11" ht="12.75">
      <c r="A27" s="216" t="s">
        <v>166</v>
      </c>
      <c r="B27" s="217"/>
      <c r="C27" s="217"/>
      <c r="D27" s="217"/>
      <c r="E27" s="217"/>
      <c r="F27" s="217"/>
      <c r="G27" s="217"/>
      <c r="H27" s="217"/>
      <c r="I27" s="1">
        <v>20</v>
      </c>
      <c r="J27" s="57">
        <f>SUM(J22:J26)</f>
        <v>0</v>
      </c>
      <c r="K27" s="46">
        <f>SUM(K22:K26)</f>
        <v>0</v>
      </c>
    </row>
    <row r="28" spans="1:11" ht="12.75">
      <c r="A28" s="213" t="s">
        <v>113</v>
      </c>
      <c r="B28" s="214"/>
      <c r="C28" s="214"/>
      <c r="D28" s="214"/>
      <c r="E28" s="214"/>
      <c r="F28" s="214"/>
      <c r="G28" s="214"/>
      <c r="H28" s="214"/>
      <c r="I28" s="1">
        <v>21</v>
      </c>
      <c r="J28" s="5"/>
      <c r="K28" s="7"/>
    </row>
    <row r="29" spans="1:11" ht="12.75">
      <c r="A29" s="213" t="s">
        <v>114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>
      <c r="A30" s="213" t="s">
        <v>14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7"/>
    </row>
    <row r="31" spans="1:11" ht="12.75">
      <c r="A31" s="216" t="s">
        <v>5</v>
      </c>
      <c r="B31" s="217"/>
      <c r="C31" s="217"/>
      <c r="D31" s="217"/>
      <c r="E31" s="217"/>
      <c r="F31" s="217"/>
      <c r="G31" s="217"/>
      <c r="H31" s="217"/>
      <c r="I31" s="1">
        <v>24</v>
      </c>
      <c r="J31" s="57">
        <f>SUM(J28:J30)</f>
        <v>0</v>
      </c>
      <c r="K31" s="46">
        <f>SUM(K28:K30)</f>
        <v>0</v>
      </c>
    </row>
    <row r="32" spans="1:11" ht="12.75">
      <c r="A32" s="216" t="s">
        <v>36</v>
      </c>
      <c r="B32" s="217"/>
      <c r="C32" s="217"/>
      <c r="D32" s="217"/>
      <c r="E32" s="217"/>
      <c r="F32" s="217"/>
      <c r="G32" s="217"/>
      <c r="H32" s="217"/>
      <c r="I32" s="1">
        <v>25</v>
      </c>
      <c r="J32" s="57">
        <f>IF(J27&gt;J31,J27-J31,0)</f>
        <v>0</v>
      </c>
      <c r="K32" s="46">
        <f>IF(K27&gt;K31,K27-K31,0)</f>
        <v>0</v>
      </c>
    </row>
    <row r="33" spans="1:11" ht="12.75">
      <c r="A33" s="216" t="s">
        <v>37</v>
      </c>
      <c r="B33" s="217"/>
      <c r="C33" s="217"/>
      <c r="D33" s="217"/>
      <c r="E33" s="217"/>
      <c r="F33" s="217"/>
      <c r="G33" s="217"/>
      <c r="H33" s="217"/>
      <c r="I33" s="1">
        <v>26</v>
      </c>
      <c r="J33" s="57">
        <f>IF(J31&gt;J27,J31-J27,0)</f>
        <v>0</v>
      </c>
      <c r="K33" s="46">
        <f>IF(K31&gt;K27,K31-K27,0)</f>
        <v>0</v>
      </c>
    </row>
    <row r="34" spans="1:11" ht="12.75">
      <c r="A34" s="204" t="s">
        <v>158</v>
      </c>
      <c r="B34" s="205"/>
      <c r="C34" s="205"/>
      <c r="D34" s="205"/>
      <c r="E34" s="205"/>
      <c r="F34" s="205"/>
      <c r="G34" s="205"/>
      <c r="H34" s="205"/>
      <c r="I34" s="256"/>
      <c r="J34" s="256"/>
      <c r="K34" s="257"/>
    </row>
    <row r="35" spans="1:11" ht="12.75">
      <c r="A35" s="213" t="s">
        <v>172</v>
      </c>
      <c r="B35" s="214"/>
      <c r="C35" s="214"/>
      <c r="D35" s="214"/>
      <c r="E35" s="214"/>
      <c r="F35" s="214"/>
      <c r="G35" s="214"/>
      <c r="H35" s="214"/>
      <c r="I35" s="1">
        <v>27</v>
      </c>
      <c r="J35" s="5"/>
      <c r="K35" s="7"/>
    </row>
    <row r="36" spans="1:11" ht="12.75">
      <c r="A36" s="213" t="s">
        <v>27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7"/>
    </row>
    <row r="37" spans="1:11" ht="12.75">
      <c r="A37" s="213" t="s">
        <v>28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7"/>
    </row>
    <row r="38" spans="1:11" ht="12.75">
      <c r="A38" s="216" t="s">
        <v>66</v>
      </c>
      <c r="B38" s="217"/>
      <c r="C38" s="217"/>
      <c r="D38" s="217"/>
      <c r="E38" s="217"/>
      <c r="F38" s="217"/>
      <c r="G38" s="217"/>
      <c r="H38" s="217"/>
      <c r="I38" s="1">
        <v>30</v>
      </c>
      <c r="J38" s="57">
        <f>SUM(J35:J37)</f>
        <v>0</v>
      </c>
      <c r="K38" s="46">
        <f>SUM(K35:K37)</f>
        <v>0</v>
      </c>
    </row>
    <row r="39" spans="1:11" ht="12.75">
      <c r="A39" s="213" t="s">
        <v>29</v>
      </c>
      <c r="B39" s="214"/>
      <c r="C39" s="214"/>
      <c r="D39" s="214"/>
      <c r="E39" s="214"/>
      <c r="F39" s="214"/>
      <c r="G39" s="214"/>
      <c r="H39" s="214"/>
      <c r="I39" s="1">
        <v>31</v>
      </c>
      <c r="J39" s="5"/>
      <c r="K39" s="7"/>
    </row>
    <row r="40" spans="1:11" ht="12.75">
      <c r="A40" s="213" t="s">
        <v>30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7"/>
    </row>
    <row r="41" spans="1:11" ht="12.75">
      <c r="A41" s="213" t="s">
        <v>31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7"/>
    </row>
    <row r="42" spans="1:11" ht="12.75">
      <c r="A42" s="213" t="s">
        <v>32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>
      <c r="A43" s="213" t="s">
        <v>33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7"/>
    </row>
    <row r="44" spans="1:11" ht="12.75">
      <c r="A44" s="216" t="s">
        <v>67</v>
      </c>
      <c r="B44" s="217"/>
      <c r="C44" s="217"/>
      <c r="D44" s="217"/>
      <c r="E44" s="217"/>
      <c r="F44" s="217"/>
      <c r="G44" s="217"/>
      <c r="H44" s="217"/>
      <c r="I44" s="1">
        <v>36</v>
      </c>
      <c r="J44" s="57">
        <f>SUM(J39:J43)</f>
        <v>0</v>
      </c>
      <c r="K44" s="46">
        <f>SUM(K39:K43)</f>
        <v>0</v>
      </c>
    </row>
    <row r="45" spans="1:11" ht="12.75">
      <c r="A45" s="216" t="s">
        <v>15</v>
      </c>
      <c r="B45" s="217"/>
      <c r="C45" s="217"/>
      <c r="D45" s="217"/>
      <c r="E45" s="217"/>
      <c r="F45" s="217"/>
      <c r="G45" s="217"/>
      <c r="H45" s="217"/>
      <c r="I45" s="1">
        <v>37</v>
      </c>
      <c r="J45" s="57">
        <f>IF(J38&gt;J44,J38-J44,0)</f>
        <v>0</v>
      </c>
      <c r="K45" s="46">
        <f>IF(K38&gt;K44,K38-K44,0)</f>
        <v>0</v>
      </c>
    </row>
    <row r="46" spans="1:11" ht="12.75">
      <c r="A46" s="216" t="s">
        <v>16</v>
      </c>
      <c r="B46" s="217"/>
      <c r="C46" s="217"/>
      <c r="D46" s="217"/>
      <c r="E46" s="217"/>
      <c r="F46" s="217"/>
      <c r="G46" s="217"/>
      <c r="H46" s="217"/>
      <c r="I46" s="1">
        <v>38</v>
      </c>
      <c r="J46" s="57">
        <f>IF(J44&gt;J38,J44-J38,0)</f>
        <v>0</v>
      </c>
      <c r="K46" s="46">
        <f>IF(K44&gt;K38,K44-K38,0)</f>
        <v>0</v>
      </c>
    </row>
    <row r="47" spans="1:11" ht="12.75">
      <c r="A47" s="213" t="s">
        <v>68</v>
      </c>
      <c r="B47" s="214"/>
      <c r="C47" s="214"/>
      <c r="D47" s="214"/>
      <c r="E47" s="214"/>
      <c r="F47" s="214"/>
      <c r="G47" s="214"/>
      <c r="H47" s="214"/>
      <c r="I47" s="1">
        <v>39</v>
      </c>
      <c r="J47" s="57">
        <f>IF(J19-J20+J32-J33+J45-J46&gt;0,J19-J20+J32-J33+J45-J46,0)</f>
        <v>0</v>
      </c>
      <c r="K47" s="46">
        <f>IF(K19-K20+K32-K33+K45-K46&gt;0,K19-K20+K32-K33+K45-K46,0)</f>
        <v>0</v>
      </c>
    </row>
    <row r="48" spans="1:11" ht="12.75">
      <c r="A48" s="213" t="s">
        <v>69</v>
      </c>
      <c r="B48" s="214"/>
      <c r="C48" s="214"/>
      <c r="D48" s="214"/>
      <c r="E48" s="214"/>
      <c r="F48" s="214"/>
      <c r="G48" s="214"/>
      <c r="H48" s="214"/>
      <c r="I48" s="1">
        <v>40</v>
      </c>
      <c r="J48" s="57">
        <f>IF(J20-J19+J33-J32+J46-J45&gt;0,J20-J19+J33-J32+J46-J45,0)</f>
        <v>0</v>
      </c>
      <c r="K48" s="46">
        <f>IF(K20-K19+K33-K32+K46-K45&gt;0,K20-K19+K33-K32+K46-K45,0)</f>
        <v>0</v>
      </c>
    </row>
    <row r="49" spans="1:11" ht="12.75">
      <c r="A49" s="213" t="s">
        <v>159</v>
      </c>
      <c r="B49" s="214"/>
      <c r="C49" s="214"/>
      <c r="D49" s="214"/>
      <c r="E49" s="214"/>
      <c r="F49" s="214"/>
      <c r="G49" s="214"/>
      <c r="H49" s="214"/>
      <c r="I49" s="1">
        <v>41</v>
      </c>
      <c r="J49" s="5"/>
      <c r="K49" s="7"/>
    </row>
    <row r="50" spans="1:11" ht="12.75">
      <c r="A50" s="213" t="s">
        <v>173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/>
      <c r="K50" s="7"/>
    </row>
    <row r="51" spans="1:11" ht="12.75">
      <c r="A51" s="213" t="s">
        <v>174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/>
      <c r="K51" s="7"/>
    </row>
    <row r="52" spans="1:11" ht="12.75">
      <c r="A52" s="194" t="s">
        <v>175</v>
      </c>
      <c r="B52" s="195"/>
      <c r="C52" s="195"/>
      <c r="D52" s="195"/>
      <c r="E52" s="195"/>
      <c r="F52" s="195"/>
      <c r="G52" s="195"/>
      <c r="H52" s="195"/>
      <c r="I52" s="4">
        <v>44</v>
      </c>
      <c r="J52" s="58">
        <f>J49+J50-J51</f>
        <v>0</v>
      </c>
      <c r="K52" s="54">
        <f>K49+K50-K51</f>
        <v>0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25:H25"/>
    <mergeCell ref="A26:H26"/>
    <mergeCell ref="A21:K21"/>
    <mergeCell ref="A22:H22"/>
    <mergeCell ref="A9:H9"/>
    <mergeCell ref="A10:H10"/>
    <mergeCell ref="A13:H13"/>
    <mergeCell ref="A14:H14"/>
    <mergeCell ref="A15:H15"/>
    <mergeCell ref="A16:H16"/>
    <mergeCell ref="A35:H35"/>
    <mergeCell ref="A36:H36"/>
    <mergeCell ref="A17:H17"/>
    <mergeCell ref="A18:H18"/>
    <mergeCell ref="A19:H19"/>
    <mergeCell ref="A20:H20"/>
    <mergeCell ref="A33:H33"/>
    <mergeCell ref="A34:K34"/>
    <mergeCell ref="A23:H23"/>
    <mergeCell ref="A24:H24"/>
    <mergeCell ref="A27:H27"/>
    <mergeCell ref="A28:H28"/>
    <mergeCell ref="A29:H29"/>
    <mergeCell ref="A30:H30"/>
    <mergeCell ref="A31:H31"/>
    <mergeCell ref="A32:H32"/>
    <mergeCell ref="A37:H37"/>
    <mergeCell ref="A38:H38"/>
    <mergeCell ref="A39:H39"/>
    <mergeCell ref="A40:H40"/>
    <mergeCell ref="A43:H43"/>
    <mergeCell ref="A44:H44"/>
    <mergeCell ref="A41:H41"/>
    <mergeCell ref="A42:H42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="110" zoomScaleNormal="110" zoomScaleSheetLayoutView="110" zoomScalePageLayoutView="0" workbookViewId="0" topLeftCell="A1">
      <selection activeCell="K30" sqref="K30"/>
    </sheetView>
  </sheetViews>
  <sheetFormatPr defaultColWidth="9.140625" defaultRowHeight="12.75"/>
  <cols>
    <col min="1" max="16384" width="9.140625" style="45" customWidth="1"/>
  </cols>
  <sheetData>
    <row r="1" spans="1:11" ht="12.75" customHeight="1">
      <c r="A1" s="258" t="s">
        <v>195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6" t="s">
        <v>345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 customHeight="1">
      <c r="A3" s="233" t="s">
        <v>334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33.75">
      <c r="A4" s="260" t="s">
        <v>57</v>
      </c>
      <c r="B4" s="260"/>
      <c r="C4" s="260"/>
      <c r="D4" s="260"/>
      <c r="E4" s="260"/>
      <c r="F4" s="260"/>
      <c r="G4" s="260"/>
      <c r="H4" s="260"/>
      <c r="I4" s="59" t="s">
        <v>276</v>
      </c>
      <c r="J4" s="60" t="s">
        <v>316</v>
      </c>
      <c r="K4" s="60" t="s">
        <v>317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65">
        <v>2</v>
      </c>
      <c r="J5" s="66" t="s">
        <v>280</v>
      </c>
      <c r="K5" s="66" t="s">
        <v>281</v>
      </c>
    </row>
    <row r="6" spans="1:11" ht="12.75">
      <c r="A6" s="204" t="s">
        <v>154</v>
      </c>
      <c r="B6" s="205"/>
      <c r="C6" s="205"/>
      <c r="D6" s="205"/>
      <c r="E6" s="205"/>
      <c r="F6" s="205"/>
      <c r="G6" s="205"/>
      <c r="H6" s="205"/>
      <c r="I6" s="256"/>
      <c r="J6" s="256"/>
      <c r="K6" s="257"/>
    </row>
    <row r="7" spans="1:11" ht="12.75">
      <c r="A7" s="213" t="s">
        <v>197</v>
      </c>
      <c r="B7" s="214"/>
      <c r="C7" s="214"/>
      <c r="D7" s="214"/>
      <c r="E7" s="214"/>
      <c r="F7" s="214"/>
      <c r="G7" s="214"/>
      <c r="H7" s="214"/>
      <c r="I7" s="1">
        <v>1</v>
      </c>
      <c r="J7" s="7">
        <v>6335750</v>
      </c>
      <c r="K7" s="7">
        <v>6537179</v>
      </c>
    </row>
    <row r="8" spans="1:11" ht="12.75">
      <c r="A8" s="213" t="s">
        <v>117</v>
      </c>
      <c r="B8" s="214"/>
      <c r="C8" s="214"/>
      <c r="D8" s="214"/>
      <c r="E8" s="214"/>
      <c r="F8" s="214"/>
      <c r="G8" s="214"/>
      <c r="H8" s="214"/>
      <c r="I8" s="1">
        <v>2</v>
      </c>
      <c r="J8" s="7">
        <v>1612</v>
      </c>
      <c r="K8" s="7">
        <v>1544</v>
      </c>
    </row>
    <row r="9" spans="1:11" ht="12.75">
      <c r="A9" s="213" t="s">
        <v>118</v>
      </c>
      <c r="B9" s="214"/>
      <c r="C9" s="214"/>
      <c r="D9" s="214"/>
      <c r="E9" s="214"/>
      <c r="F9" s="214"/>
      <c r="G9" s="214"/>
      <c r="H9" s="214"/>
      <c r="I9" s="1">
        <v>3</v>
      </c>
      <c r="J9" s="7"/>
      <c r="K9" s="7"/>
    </row>
    <row r="10" spans="1:11" ht="12.75">
      <c r="A10" s="213" t="s">
        <v>119</v>
      </c>
      <c r="B10" s="214"/>
      <c r="C10" s="214"/>
      <c r="D10" s="214"/>
      <c r="E10" s="214"/>
      <c r="F10" s="214"/>
      <c r="G10" s="214"/>
      <c r="H10" s="214"/>
      <c r="I10" s="1">
        <v>4</v>
      </c>
      <c r="J10" s="7">
        <v>44752</v>
      </c>
      <c r="K10" s="7">
        <v>88195</v>
      </c>
    </row>
    <row r="11" spans="1:11" ht="12.75">
      <c r="A11" s="213" t="s">
        <v>120</v>
      </c>
      <c r="B11" s="214"/>
      <c r="C11" s="214"/>
      <c r="D11" s="214"/>
      <c r="E11" s="214"/>
      <c r="F11" s="214"/>
      <c r="G11" s="214"/>
      <c r="H11" s="214"/>
      <c r="I11" s="1">
        <v>5</v>
      </c>
      <c r="J11" s="7"/>
      <c r="K11" s="7"/>
    </row>
    <row r="12" spans="1:11" ht="12.75">
      <c r="A12" s="216" t="s">
        <v>196</v>
      </c>
      <c r="B12" s="217"/>
      <c r="C12" s="217"/>
      <c r="D12" s="217"/>
      <c r="E12" s="217"/>
      <c r="F12" s="217"/>
      <c r="G12" s="217"/>
      <c r="H12" s="217"/>
      <c r="I12" s="1">
        <v>6</v>
      </c>
      <c r="J12" s="57">
        <f>SUM(J7:J11)</f>
        <v>6382114</v>
      </c>
      <c r="K12" s="46">
        <f>SUM(K7:K11)</f>
        <v>6626918</v>
      </c>
    </row>
    <row r="13" spans="1:11" ht="12.75">
      <c r="A13" s="213" t="s">
        <v>121</v>
      </c>
      <c r="B13" s="214"/>
      <c r="C13" s="214"/>
      <c r="D13" s="214"/>
      <c r="E13" s="214"/>
      <c r="F13" s="214"/>
      <c r="G13" s="214"/>
      <c r="H13" s="214"/>
      <c r="I13" s="1">
        <v>7</v>
      </c>
      <c r="J13" s="7">
        <v>5695742</v>
      </c>
      <c r="K13" s="7">
        <v>4722365</v>
      </c>
    </row>
    <row r="14" spans="1:11" ht="12.75">
      <c r="A14" s="213" t="s">
        <v>122</v>
      </c>
      <c r="B14" s="214"/>
      <c r="C14" s="214"/>
      <c r="D14" s="214"/>
      <c r="E14" s="214"/>
      <c r="F14" s="214"/>
      <c r="G14" s="214"/>
      <c r="H14" s="214"/>
      <c r="I14" s="1">
        <v>8</v>
      </c>
      <c r="J14" s="7">
        <v>37444</v>
      </c>
      <c r="K14" s="7">
        <v>40647</v>
      </c>
    </row>
    <row r="15" spans="1:11" ht="12.75">
      <c r="A15" s="213" t="s">
        <v>123</v>
      </c>
      <c r="B15" s="214"/>
      <c r="C15" s="214"/>
      <c r="D15" s="214"/>
      <c r="E15" s="214"/>
      <c r="F15" s="214"/>
      <c r="G15" s="214"/>
      <c r="H15" s="214"/>
      <c r="I15" s="1">
        <v>9</v>
      </c>
      <c r="J15" s="7"/>
      <c r="K15" s="7"/>
    </row>
    <row r="16" spans="1:11" ht="12.75">
      <c r="A16" s="213" t="s">
        <v>124</v>
      </c>
      <c r="B16" s="214"/>
      <c r="C16" s="214"/>
      <c r="D16" s="214"/>
      <c r="E16" s="214"/>
      <c r="F16" s="214"/>
      <c r="G16" s="214"/>
      <c r="H16" s="214"/>
      <c r="I16" s="1">
        <v>10</v>
      </c>
      <c r="J16" s="7">
        <v>117009</v>
      </c>
      <c r="K16" s="7">
        <v>91365</v>
      </c>
    </row>
    <row r="17" spans="1:11" ht="12.75">
      <c r="A17" s="213" t="s">
        <v>125</v>
      </c>
      <c r="B17" s="214"/>
      <c r="C17" s="214"/>
      <c r="D17" s="214"/>
      <c r="E17" s="214"/>
      <c r="F17" s="214"/>
      <c r="G17" s="214"/>
      <c r="H17" s="214"/>
      <c r="I17" s="1">
        <v>11</v>
      </c>
      <c r="J17" s="7">
        <v>437232</v>
      </c>
      <c r="K17" s="7">
        <v>468210</v>
      </c>
    </row>
    <row r="18" spans="1:11" ht="12.75">
      <c r="A18" s="213" t="s">
        <v>126</v>
      </c>
      <c r="B18" s="214"/>
      <c r="C18" s="214"/>
      <c r="D18" s="214"/>
      <c r="E18" s="214"/>
      <c r="F18" s="214"/>
      <c r="G18" s="214"/>
      <c r="H18" s="214"/>
      <c r="I18" s="1">
        <v>12</v>
      </c>
      <c r="J18" s="7">
        <v>72828</v>
      </c>
      <c r="K18" s="7">
        <v>107420</v>
      </c>
    </row>
    <row r="19" spans="1:11" ht="12.75">
      <c r="A19" s="216" t="s">
        <v>45</v>
      </c>
      <c r="B19" s="217"/>
      <c r="C19" s="217"/>
      <c r="D19" s="217"/>
      <c r="E19" s="217"/>
      <c r="F19" s="217"/>
      <c r="G19" s="217"/>
      <c r="H19" s="217"/>
      <c r="I19" s="1">
        <v>13</v>
      </c>
      <c r="J19" s="57">
        <f>SUM(J13:J18)</f>
        <v>6360255</v>
      </c>
      <c r="K19" s="46">
        <f>SUM(K13:K18)</f>
        <v>5430007</v>
      </c>
    </row>
    <row r="20" spans="1:11" ht="24.75" customHeight="1">
      <c r="A20" s="216" t="s">
        <v>106</v>
      </c>
      <c r="B20" s="262"/>
      <c r="C20" s="262"/>
      <c r="D20" s="262"/>
      <c r="E20" s="262"/>
      <c r="F20" s="262"/>
      <c r="G20" s="262"/>
      <c r="H20" s="263"/>
      <c r="I20" s="1">
        <v>14</v>
      </c>
      <c r="J20" s="57">
        <f>IF(J12&gt;J19,J12-J19,0)</f>
        <v>21859</v>
      </c>
      <c r="K20" s="46">
        <f>IF(K12&gt;K19,K12-K19,0)</f>
        <v>1196911</v>
      </c>
    </row>
    <row r="21" spans="1:11" ht="25.5" customHeight="1">
      <c r="A21" s="222" t="s">
        <v>107</v>
      </c>
      <c r="B21" s="264"/>
      <c r="C21" s="264"/>
      <c r="D21" s="264"/>
      <c r="E21" s="264"/>
      <c r="F21" s="264"/>
      <c r="G21" s="264"/>
      <c r="H21" s="265"/>
      <c r="I21" s="1">
        <v>15</v>
      </c>
      <c r="J21" s="57">
        <f>IF(J19&gt;J12,J19-J12,0)</f>
        <v>0</v>
      </c>
      <c r="K21" s="46">
        <f>IF(K19&gt;K12,K19-K12,0)</f>
        <v>0</v>
      </c>
    </row>
    <row r="22" spans="1:11" ht="12.75">
      <c r="A22" s="204" t="s">
        <v>157</v>
      </c>
      <c r="B22" s="205"/>
      <c r="C22" s="205"/>
      <c r="D22" s="205"/>
      <c r="E22" s="205"/>
      <c r="F22" s="205"/>
      <c r="G22" s="205"/>
      <c r="H22" s="205"/>
      <c r="I22" s="256"/>
      <c r="J22" s="256"/>
      <c r="K22" s="257"/>
    </row>
    <row r="23" spans="1:11" ht="12.75">
      <c r="A23" s="213" t="s">
        <v>163</v>
      </c>
      <c r="B23" s="214"/>
      <c r="C23" s="214"/>
      <c r="D23" s="214"/>
      <c r="E23" s="214"/>
      <c r="F23" s="214"/>
      <c r="G23" s="214"/>
      <c r="H23" s="214"/>
      <c r="I23" s="1">
        <v>16</v>
      </c>
      <c r="J23" s="7">
        <v>112</v>
      </c>
      <c r="K23" s="7">
        <v>343</v>
      </c>
    </row>
    <row r="24" spans="1:11" ht="12.75">
      <c r="A24" s="213" t="s">
        <v>164</v>
      </c>
      <c r="B24" s="214"/>
      <c r="C24" s="214"/>
      <c r="D24" s="214"/>
      <c r="E24" s="214"/>
      <c r="F24" s="214"/>
      <c r="G24" s="214"/>
      <c r="H24" s="214"/>
      <c r="I24" s="1">
        <v>17</v>
      </c>
      <c r="J24" s="7"/>
      <c r="K24" s="7"/>
    </row>
    <row r="25" spans="1:11" ht="12.75">
      <c r="A25" s="213" t="s">
        <v>318</v>
      </c>
      <c r="B25" s="214"/>
      <c r="C25" s="214"/>
      <c r="D25" s="214"/>
      <c r="E25" s="214"/>
      <c r="F25" s="214"/>
      <c r="G25" s="214"/>
      <c r="H25" s="214"/>
      <c r="I25" s="1">
        <v>18</v>
      </c>
      <c r="J25" s="7"/>
      <c r="K25" s="7"/>
    </row>
    <row r="26" spans="1:11" ht="12.75">
      <c r="A26" s="213" t="s">
        <v>319</v>
      </c>
      <c r="B26" s="214"/>
      <c r="C26" s="214"/>
      <c r="D26" s="214"/>
      <c r="E26" s="214"/>
      <c r="F26" s="214"/>
      <c r="G26" s="214"/>
      <c r="H26" s="214"/>
      <c r="I26" s="1">
        <v>19</v>
      </c>
      <c r="J26" s="7">
        <v>252061</v>
      </c>
      <c r="K26" s="7">
        <v>155577</v>
      </c>
    </row>
    <row r="27" spans="1:11" ht="12.75">
      <c r="A27" s="213" t="s">
        <v>165</v>
      </c>
      <c r="B27" s="214"/>
      <c r="C27" s="214"/>
      <c r="D27" s="214"/>
      <c r="E27" s="214"/>
      <c r="F27" s="214"/>
      <c r="G27" s="214"/>
      <c r="H27" s="214"/>
      <c r="I27" s="1">
        <v>20</v>
      </c>
      <c r="J27" s="7">
        <v>341</v>
      </c>
      <c r="K27" s="7">
        <v>343</v>
      </c>
    </row>
    <row r="28" spans="1:11" ht="12.75">
      <c r="A28" s="216" t="s">
        <v>112</v>
      </c>
      <c r="B28" s="217"/>
      <c r="C28" s="217"/>
      <c r="D28" s="217"/>
      <c r="E28" s="217"/>
      <c r="F28" s="217"/>
      <c r="G28" s="217"/>
      <c r="H28" s="217"/>
      <c r="I28" s="1">
        <v>21</v>
      </c>
      <c r="J28" s="57">
        <f>SUM(J23:J27)</f>
        <v>252514</v>
      </c>
      <c r="K28" s="46">
        <f>SUM(K23:K27)</f>
        <v>156263</v>
      </c>
    </row>
    <row r="29" spans="1:11" ht="12.75">
      <c r="A29" s="213" t="s">
        <v>2</v>
      </c>
      <c r="B29" s="214"/>
      <c r="C29" s="214"/>
      <c r="D29" s="214"/>
      <c r="E29" s="214"/>
      <c r="F29" s="214"/>
      <c r="G29" s="214"/>
      <c r="H29" s="214"/>
      <c r="I29" s="1">
        <v>22</v>
      </c>
      <c r="J29" s="7">
        <v>37728</v>
      </c>
      <c r="K29" s="7">
        <v>39095</v>
      </c>
    </row>
    <row r="30" spans="1:11" ht="12.75">
      <c r="A30" s="213" t="s">
        <v>3</v>
      </c>
      <c r="B30" s="214"/>
      <c r="C30" s="214"/>
      <c r="D30" s="214"/>
      <c r="E30" s="214"/>
      <c r="F30" s="214"/>
      <c r="G30" s="214"/>
      <c r="H30" s="214"/>
      <c r="I30" s="1">
        <v>23</v>
      </c>
      <c r="J30" s="7"/>
      <c r="K30" s="7"/>
    </row>
    <row r="31" spans="1:11" ht="12.75">
      <c r="A31" s="213" t="s">
        <v>4</v>
      </c>
      <c r="B31" s="214"/>
      <c r="C31" s="214"/>
      <c r="D31" s="214"/>
      <c r="E31" s="214"/>
      <c r="F31" s="214"/>
      <c r="G31" s="214"/>
      <c r="H31" s="214"/>
      <c r="I31" s="1">
        <v>24</v>
      </c>
      <c r="J31" s="7">
        <f>7550</f>
        <v>7550</v>
      </c>
      <c r="K31" s="7">
        <v>178513</v>
      </c>
    </row>
    <row r="32" spans="1:11" ht="12.75">
      <c r="A32" s="216" t="s">
        <v>46</v>
      </c>
      <c r="B32" s="217"/>
      <c r="C32" s="217"/>
      <c r="D32" s="217"/>
      <c r="E32" s="217"/>
      <c r="F32" s="217"/>
      <c r="G32" s="217"/>
      <c r="H32" s="217"/>
      <c r="I32" s="1">
        <v>25</v>
      </c>
      <c r="J32" s="46">
        <f>SUM(J29:J31)</f>
        <v>45278</v>
      </c>
      <c r="K32" s="46">
        <f>SUM(K29:K31)</f>
        <v>217608</v>
      </c>
    </row>
    <row r="33" spans="1:11" ht="22.5" customHeight="1">
      <c r="A33" s="216" t="s">
        <v>108</v>
      </c>
      <c r="B33" s="217"/>
      <c r="C33" s="217"/>
      <c r="D33" s="217"/>
      <c r="E33" s="217"/>
      <c r="F33" s="217"/>
      <c r="G33" s="217"/>
      <c r="H33" s="217"/>
      <c r="I33" s="1">
        <v>26</v>
      </c>
      <c r="J33" s="57">
        <f>IF(J28&gt;J32,J28-J32,0)</f>
        <v>207236</v>
      </c>
      <c r="K33" s="46">
        <f>IF(K28&gt;K32,K28-K32,0)</f>
        <v>0</v>
      </c>
    </row>
    <row r="34" spans="1:11" ht="24.75" customHeight="1">
      <c r="A34" s="216" t="s">
        <v>109</v>
      </c>
      <c r="B34" s="217"/>
      <c r="C34" s="217"/>
      <c r="D34" s="217"/>
      <c r="E34" s="217"/>
      <c r="F34" s="217"/>
      <c r="G34" s="217"/>
      <c r="H34" s="217"/>
      <c r="I34" s="1">
        <v>27</v>
      </c>
      <c r="J34" s="57">
        <f>IF(J32&gt;J28,J32-J28,0)</f>
        <v>0</v>
      </c>
      <c r="K34" s="46">
        <f>IF(K32&gt;K28,K32-K28,0)</f>
        <v>61345</v>
      </c>
    </row>
    <row r="35" spans="1:11" ht="12.75">
      <c r="A35" s="204" t="s">
        <v>158</v>
      </c>
      <c r="B35" s="205"/>
      <c r="C35" s="205"/>
      <c r="D35" s="205"/>
      <c r="E35" s="205"/>
      <c r="F35" s="205"/>
      <c r="G35" s="205"/>
      <c r="H35" s="205"/>
      <c r="I35" s="256">
        <v>0</v>
      </c>
      <c r="J35" s="256"/>
      <c r="K35" s="257"/>
    </row>
    <row r="36" spans="1:11" ht="12.75">
      <c r="A36" s="213" t="s">
        <v>172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7"/>
    </row>
    <row r="37" spans="1:11" ht="12.75">
      <c r="A37" s="213" t="s">
        <v>27</v>
      </c>
      <c r="B37" s="214"/>
      <c r="C37" s="214"/>
      <c r="D37" s="214"/>
      <c r="E37" s="214"/>
      <c r="F37" s="214"/>
      <c r="G37" s="214"/>
      <c r="H37" s="214"/>
      <c r="I37" s="1">
        <v>29</v>
      </c>
      <c r="J37" s="7">
        <v>10089</v>
      </c>
      <c r="K37" s="7"/>
    </row>
    <row r="38" spans="1:11" ht="12.75">
      <c r="A38" s="213" t="s">
        <v>28</v>
      </c>
      <c r="B38" s="214"/>
      <c r="C38" s="214"/>
      <c r="D38" s="214"/>
      <c r="E38" s="214"/>
      <c r="F38" s="214"/>
      <c r="G38" s="214"/>
      <c r="H38" s="214"/>
      <c r="I38" s="1">
        <v>30</v>
      </c>
      <c r="J38" s="7">
        <v>81484</v>
      </c>
      <c r="K38" s="7">
        <v>91658</v>
      </c>
    </row>
    <row r="39" spans="1:11" ht="12.75">
      <c r="A39" s="216" t="s">
        <v>47</v>
      </c>
      <c r="B39" s="217"/>
      <c r="C39" s="217"/>
      <c r="D39" s="217"/>
      <c r="E39" s="217"/>
      <c r="F39" s="217"/>
      <c r="G39" s="217"/>
      <c r="H39" s="217"/>
      <c r="I39" s="1">
        <v>31</v>
      </c>
      <c r="J39" s="57">
        <f>SUM(J36:J38)</f>
        <v>91573</v>
      </c>
      <c r="K39" s="46">
        <f>SUM(K36:K38)</f>
        <v>91658</v>
      </c>
    </row>
    <row r="40" spans="1:11" ht="12.75">
      <c r="A40" s="213" t="s">
        <v>29</v>
      </c>
      <c r="B40" s="214"/>
      <c r="C40" s="214"/>
      <c r="D40" s="214"/>
      <c r="E40" s="214"/>
      <c r="F40" s="214"/>
      <c r="G40" s="214"/>
      <c r="H40" s="214"/>
      <c r="I40" s="1">
        <v>32</v>
      </c>
      <c r="J40" s="7">
        <v>234787</v>
      </c>
      <c r="K40" s="7">
        <v>185895</v>
      </c>
    </row>
    <row r="41" spans="1:11" ht="12.75">
      <c r="A41" s="213" t="s">
        <v>30</v>
      </c>
      <c r="B41" s="214"/>
      <c r="C41" s="214"/>
      <c r="D41" s="214"/>
      <c r="E41" s="214"/>
      <c r="F41" s="214"/>
      <c r="G41" s="214"/>
      <c r="H41" s="214"/>
      <c r="I41" s="1">
        <v>33</v>
      </c>
      <c r="J41" s="7"/>
      <c r="K41" s="7"/>
    </row>
    <row r="42" spans="1:11" ht="12.75">
      <c r="A42" s="213" t="s">
        <v>31</v>
      </c>
      <c r="B42" s="214"/>
      <c r="C42" s="214"/>
      <c r="D42" s="214"/>
      <c r="E42" s="214"/>
      <c r="F42" s="214"/>
      <c r="G42" s="214"/>
      <c r="H42" s="214"/>
      <c r="I42" s="1">
        <v>34</v>
      </c>
      <c r="J42" s="7"/>
      <c r="K42" s="7"/>
    </row>
    <row r="43" spans="1:11" ht="12.75">
      <c r="A43" s="213" t="s">
        <v>32</v>
      </c>
      <c r="B43" s="214"/>
      <c r="C43" s="214"/>
      <c r="D43" s="214"/>
      <c r="E43" s="214"/>
      <c r="F43" s="214"/>
      <c r="G43" s="214"/>
      <c r="H43" s="214"/>
      <c r="I43" s="1">
        <v>35</v>
      </c>
      <c r="J43" s="7"/>
      <c r="K43" s="7"/>
    </row>
    <row r="44" spans="1:11" ht="12.75">
      <c r="A44" s="213" t="s">
        <v>33</v>
      </c>
      <c r="B44" s="214"/>
      <c r="C44" s="214"/>
      <c r="D44" s="214"/>
      <c r="E44" s="214"/>
      <c r="F44" s="214"/>
      <c r="G44" s="214"/>
      <c r="H44" s="214"/>
      <c r="I44" s="1">
        <v>36</v>
      </c>
      <c r="J44" s="7">
        <v>28102</v>
      </c>
      <c r="K44" s="7">
        <v>3962</v>
      </c>
    </row>
    <row r="45" spans="1:11" ht="12.75">
      <c r="A45" s="216" t="s">
        <v>146</v>
      </c>
      <c r="B45" s="217"/>
      <c r="C45" s="217"/>
      <c r="D45" s="217"/>
      <c r="E45" s="217"/>
      <c r="F45" s="217"/>
      <c r="G45" s="217"/>
      <c r="H45" s="217"/>
      <c r="I45" s="1">
        <v>37</v>
      </c>
      <c r="J45" s="57">
        <f>SUM(J40:J44)</f>
        <v>262889</v>
      </c>
      <c r="K45" s="46">
        <f>SUM(K40:K44)</f>
        <v>189857</v>
      </c>
    </row>
    <row r="46" spans="1:11" ht="24.75" customHeight="1">
      <c r="A46" s="216" t="s">
        <v>160</v>
      </c>
      <c r="B46" s="217"/>
      <c r="C46" s="217"/>
      <c r="D46" s="217"/>
      <c r="E46" s="217"/>
      <c r="F46" s="217"/>
      <c r="G46" s="217"/>
      <c r="H46" s="217"/>
      <c r="I46" s="1">
        <v>38</v>
      </c>
      <c r="J46" s="57">
        <f>IF(J39&gt;J45,J39-J45,0)</f>
        <v>0</v>
      </c>
      <c r="K46" s="46">
        <f>IF(K39&gt;K45,K39-K45,0)</f>
        <v>0</v>
      </c>
    </row>
    <row r="47" spans="1:11" ht="25.5" customHeight="1">
      <c r="A47" s="216" t="s">
        <v>161</v>
      </c>
      <c r="B47" s="217"/>
      <c r="C47" s="217"/>
      <c r="D47" s="217"/>
      <c r="E47" s="217"/>
      <c r="F47" s="217"/>
      <c r="G47" s="217"/>
      <c r="H47" s="217"/>
      <c r="I47" s="1">
        <v>39</v>
      </c>
      <c r="J47" s="57">
        <f>IF(J45&gt;J39,J45-J39,0)</f>
        <v>171316</v>
      </c>
      <c r="K47" s="46">
        <f>IF(K45&gt;K39,K45-K39,0)</f>
        <v>98199</v>
      </c>
    </row>
    <row r="48" spans="1:11" ht="12.75">
      <c r="A48" s="216" t="s">
        <v>147</v>
      </c>
      <c r="B48" s="217"/>
      <c r="C48" s="217"/>
      <c r="D48" s="217"/>
      <c r="E48" s="217"/>
      <c r="F48" s="217"/>
      <c r="G48" s="217"/>
      <c r="H48" s="217"/>
      <c r="I48" s="1">
        <v>40</v>
      </c>
      <c r="J48" s="57">
        <f>IF(J20-J21+J33-J34+J46-J47&gt;0,J20-J21+J33-J34+J46-J47,0)</f>
        <v>57779</v>
      </c>
      <c r="K48" s="46">
        <f>IF(K20-K21+K33-K34+K46-K47&gt;0,K20-K21+K33-K34+K46-K47,0)</f>
        <v>1037367</v>
      </c>
    </row>
    <row r="49" spans="1:11" ht="12.75">
      <c r="A49" s="216" t="s">
        <v>13</v>
      </c>
      <c r="B49" s="217"/>
      <c r="C49" s="217"/>
      <c r="D49" s="217"/>
      <c r="E49" s="217"/>
      <c r="F49" s="217"/>
      <c r="G49" s="217"/>
      <c r="H49" s="217"/>
      <c r="I49" s="1">
        <v>41</v>
      </c>
      <c r="J49" s="57">
        <f>IF(J21-J20+J34-J33+J47-J46&gt;0,J21-J20+J34-J33+J47-J46,0)</f>
        <v>0</v>
      </c>
      <c r="K49" s="46">
        <f>IF(K21-K20+K34-K33+K47-K46&gt;0,K21-K20+K34-K33+K47-K46,0)</f>
        <v>0</v>
      </c>
    </row>
    <row r="50" spans="1:11" ht="12.75">
      <c r="A50" s="216" t="s">
        <v>159</v>
      </c>
      <c r="B50" s="217"/>
      <c r="C50" s="217"/>
      <c r="D50" s="217"/>
      <c r="E50" s="217"/>
      <c r="F50" s="217"/>
      <c r="G50" s="217"/>
      <c r="H50" s="217"/>
      <c r="I50" s="1">
        <v>42</v>
      </c>
      <c r="J50" s="7">
        <v>2366100</v>
      </c>
      <c r="K50" s="7">
        <v>925174</v>
      </c>
    </row>
    <row r="51" spans="1:11" ht="12.75">
      <c r="A51" s="216" t="s">
        <v>173</v>
      </c>
      <c r="B51" s="217"/>
      <c r="C51" s="217"/>
      <c r="D51" s="217"/>
      <c r="E51" s="217"/>
      <c r="F51" s="217"/>
      <c r="G51" s="217"/>
      <c r="H51" s="217"/>
      <c r="I51" s="1">
        <v>43</v>
      </c>
      <c r="J51" s="7">
        <v>57779</v>
      </c>
      <c r="K51" s="7">
        <v>1037367</v>
      </c>
    </row>
    <row r="52" spans="1:11" ht="12.75">
      <c r="A52" s="216" t="s">
        <v>174</v>
      </c>
      <c r="B52" s="217"/>
      <c r="C52" s="217"/>
      <c r="D52" s="217"/>
      <c r="E52" s="217"/>
      <c r="F52" s="217"/>
      <c r="G52" s="217"/>
      <c r="H52" s="217"/>
      <c r="I52" s="1">
        <v>44</v>
      </c>
      <c r="J52" s="7"/>
      <c r="K52" s="7"/>
    </row>
    <row r="53" spans="1:11" ht="12.75">
      <c r="A53" s="222" t="s">
        <v>175</v>
      </c>
      <c r="B53" s="223"/>
      <c r="C53" s="223"/>
      <c r="D53" s="223"/>
      <c r="E53" s="223"/>
      <c r="F53" s="223"/>
      <c r="G53" s="223"/>
      <c r="H53" s="223"/>
      <c r="I53" s="4">
        <v>45</v>
      </c>
      <c r="J53" s="58">
        <f>J50+J51-J52</f>
        <v>2423879</v>
      </c>
      <c r="K53" s="54">
        <f>K50+K51-K52</f>
        <v>1962541</v>
      </c>
    </row>
    <row r="54" spans="1:11" ht="12.75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</row>
  </sheetData>
  <sheetProtection/>
  <mergeCells count="53">
    <mergeCell ref="A1:K1"/>
    <mergeCell ref="A2:K2"/>
    <mergeCell ref="A4:H4"/>
    <mergeCell ref="A12:H12"/>
    <mergeCell ref="A5:H5"/>
    <mergeCell ref="A6:K6"/>
    <mergeCell ref="A7:H7"/>
    <mergeCell ref="A8:H8"/>
    <mergeCell ref="A3:K3"/>
    <mergeCell ref="A26:H26"/>
    <mergeCell ref="A21:H21"/>
    <mergeCell ref="A22:K22"/>
    <mergeCell ref="A9:H9"/>
    <mergeCell ref="A10:H10"/>
    <mergeCell ref="A13:H13"/>
    <mergeCell ref="A14:H14"/>
    <mergeCell ref="A15:H15"/>
    <mergeCell ref="A16:H16"/>
    <mergeCell ref="A11:H11"/>
    <mergeCell ref="A35:K35"/>
    <mergeCell ref="A17:H17"/>
    <mergeCell ref="A18:H18"/>
    <mergeCell ref="A19:H19"/>
    <mergeCell ref="A20:H20"/>
    <mergeCell ref="A33:H33"/>
    <mergeCell ref="A34:H34"/>
    <mergeCell ref="A23:H23"/>
    <mergeCell ref="A24:H24"/>
    <mergeCell ref="A25:H25"/>
    <mergeCell ref="A27:H27"/>
    <mergeCell ref="A28:H28"/>
    <mergeCell ref="A29:H29"/>
    <mergeCell ref="A30:H30"/>
    <mergeCell ref="A31:H31"/>
    <mergeCell ref="A32:H32"/>
    <mergeCell ref="A36:H36"/>
    <mergeCell ref="A37:H37"/>
    <mergeCell ref="A38:H38"/>
    <mergeCell ref="A39:H39"/>
    <mergeCell ref="A40:H40"/>
    <mergeCell ref="A44:H44"/>
    <mergeCell ref="A41:H41"/>
    <mergeCell ref="A42:H42"/>
    <mergeCell ref="A43:H43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9" sqref="K9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16384" width="9.140625" style="69" customWidth="1"/>
  </cols>
  <sheetData>
    <row r="1" spans="1:12" ht="12.75">
      <c r="A1" s="285" t="s">
        <v>278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68"/>
    </row>
    <row r="2" spans="1:12" ht="15.75">
      <c r="A2" s="35"/>
      <c r="B2" s="67"/>
      <c r="C2" s="272" t="s">
        <v>279</v>
      </c>
      <c r="D2" s="272"/>
      <c r="E2" s="120" t="s">
        <v>346</v>
      </c>
      <c r="F2" s="36" t="s">
        <v>248</v>
      </c>
      <c r="G2" s="273" t="s">
        <v>344</v>
      </c>
      <c r="H2" s="274"/>
      <c r="I2" s="268" t="s">
        <v>335</v>
      </c>
      <c r="J2" s="269"/>
      <c r="K2" s="269"/>
      <c r="L2" s="70"/>
    </row>
    <row r="3" spans="1:11" ht="23.25">
      <c r="A3" s="275" t="s">
        <v>339</v>
      </c>
      <c r="B3" s="275"/>
      <c r="C3" s="275"/>
      <c r="D3" s="275"/>
      <c r="E3" s="275"/>
      <c r="F3" s="275"/>
      <c r="G3" s="275"/>
      <c r="H3" s="275"/>
      <c r="I3" s="73" t="s">
        <v>302</v>
      </c>
      <c r="J3" s="74" t="s">
        <v>148</v>
      </c>
      <c r="K3" s="74" t="s">
        <v>149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76">
        <v>2</v>
      </c>
      <c r="J4" s="75" t="s">
        <v>280</v>
      </c>
      <c r="K4" s="75" t="s">
        <v>281</v>
      </c>
    </row>
    <row r="5" spans="1:11" ht="12.75">
      <c r="A5" s="270" t="s">
        <v>282</v>
      </c>
      <c r="B5" s="271"/>
      <c r="C5" s="271"/>
      <c r="D5" s="271"/>
      <c r="E5" s="271"/>
      <c r="F5" s="271"/>
      <c r="G5" s="271"/>
      <c r="H5" s="271"/>
      <c r="I5" s="37">
        <v>1</v>
      </c>
      <c r="J5" s="38">
        <v>19792159</v>
      </c>
      <c r="K5" s="38">
        <v>19792159</v>
      </c>
    </row>
    <row r="6" spans="1:11" ht="12.75">
      <c r="A6" s="270" t="s">
        <v>283</v>
      </c>
      <c r="B6" s="271"/>
      <c r="C6" s="271"/>
      <c r="D6" s="271"/>
      <c r="E6" s="271"/>
      <c r="F6" s="271"/>
      <c r="G6" s="271"/>
      <c r="H6" s="271"/>
      <c r="I6" s="37">
        <v>2</v>
      </c>
      <c r="J6" s="39"/>
      <c r="K6" s="39"/>
    </row>
    <row r="7" spans="1:11" ht="12.75">
      <c r="A7" s="270" t="s">
        <v>284</v>
      </c>
      <c r="B7" s="271"/>
      <c r="C7" s="271"/>
      <c r="D7" s="271"/>
      <c r="E7" s="271"/>
      <c r="F7" s="271"/>
      <c r="G7" s="271"/>
      <c r="H7" s="271"/>
      <c r="I7" s="37">
        <v>3</v>
      </c>
      <c r="J7" s="39">
        <v>451802</v>
      </c>
      <c r="K7" s="39">
        <v>470003</v>
      </c>
    </row>
    <row r="8" spans="1:11" ht="12.75">
      <c r="A8" s="270" t="s">
        <v>285</v>
      </c>
      <c r="B8" s="271"/>
      <c r="C8" s="271"/>
      <c r="D8" s="271"/>
      <c r="E8" s="271"/>
      <c r="F8" s="271"/>
      <c r="G8" s="271"/>
      <c r="H8" s="271"/>
      <c r="I8" s="37">
        <v>4</v>
      </c>
      <c r="J8" s="39">
        <v>4405162</v>
      </c>
      <c r="K8" s="39">
        <v>4559617</v>
      </c>
    </row>
    <row r="9" spans="1:11" ht="12.75">
      <c r="A9" s="270" t="s">
        <v>286</v>
      </c>
      <c r="B9" s="271"/>
      <c r="C9" s="271"/>
      <c r="D9" s="271"/>
      <c r="E9" s="271"/>
      <c r="F9" s="271"/>
      <c r="G9" s="271"/>
      <c r="H9" s="271"/>
      <c r="I9" s="37">
        <v>5</v>
      </c>
      <c r="J9" s="39">
        <v>364023</v>
      </c>
      <c r="K9" s="39">
        <v>732556</v>
      </c>
    </row>
    <row r="10" spans="1:11" ht="12.75">
      <c r="A10" s="270" t="s">
        <v>287</v>
      </c>
      <c r="B10" s="271"/>
      <c r="C10" s="271"/>
      <c r="D10" s="271"/>
      <c r="E10" s="271"/>
      <c r="F10" s="271"/>
      <c r="G10" s="271"/>
      <c r="H10" s="271"/>
      <c r="I10" s="37">
        <v>6</v>
      </c>
      <c r="J10" s="39">
        <v>0</v>
      </c>
      <c r="K10" s="39">
        <v>0</v>
      </c>
    </row>
    <row r="11" spans="1:11" ht="12.75">
      <c r="A11" s="270" t="s">
        <v>288</v>
      </c>
      <c r="B11" s="271"/>
      <c r="C11" s="271"/>
      <c r="D11" s="271"/>
      <c r="E11" s="271"/>
      <c r="F11" s="271"/>
      <c r="G11" s="271"/>
      <c r="H11" s="271"/>
      <c r="I11" s="37">
        <v>7</v>
      </c>
      <c r="J11" s="39">
        <v>0</v>
      </c>
      <c r="K11" s="39">
        <v>0</v>
      </c>
    </row>
    <row r="12" spans="1:11" ht="12.75">
      <c r="A12" s="270" t="s">
        <v>289</v>
      </c>
      <c r="B12" s="271"/>
      <c r="C12" s="271"/>
      <c r="D12" s="271"/>
      <c r="E12" s="271"/>
      <c r="F12" s="271"/>
      <c r="G12" s="271"/>
      <c r="H12" s="271"/>
      <c r="I12" s="37">
        <v>8</v>
      </c>
      <c r="J12" s="39">
        <v>136727</v>
      </c>
      <c r="K12" s="39">
        <v>105232</v>
      </c>
    </row>
    <row r="13" spans="1:11" ht="12.75">
      <c r="A13" s="270" t="s">
        <v>290</v>
      </c>
      <c r="B13" s="271"/>
      <c r="C13" s="271"/>
      <c r="D13" s="271"/>
      <c r="E13" s="271"/>
      <c r="F13" s="271"/>
      <c r="G13" s="271"/>
      <c r="H13" s="271"/>
      <c r="I13" s="37">
        <v>9</v>
      </c>
      <c r="J13" s="39">
        <v>0</v>
      </c>
      <c r="K13" s="39">
        <v>0</v>
      </c>
    </row>
    <row r="14" spans="1:11" ht="12.75">
      <c r="A14" s="277" t="s">
        <v>291</v>
      </c>
      <c r="B14" s="278"/>
      <c r="C14" s="278"/>
      <c r="D14" s="278"/>
      <c r="E14" s="278"/>
      <c r="F14" s="278"/>
      <c r="G14" s="278"/>
      <c r="H14" s="278"/>
      <c r="I14" s="37">
        <v>10</v>
      </c>
      <c r="J14" s="71">
        <f>SUM(J5:J13)</f>
        <v>25149873</v>
      </c>
      <c r="K14" s="71">
        <f>SUM(K5:K13)</f>
        <v>25659567</v>
      </c>
    </row>
    <row r="15" spans="1:11" ht="12.75">
      <c r="A15" s="270" t="s">
        <v>292</v>
      </c>
      <c r="B15" s="271"/>
      <c r="C15" s="271"/>
      <c r="D15" s="271"/>
      <c r="E15" s="271"/>
      <c r="F15" s="271"/>
      <c r="G15" s="271"/>
      <c r="H15" s="271"/>
      <c r="I15" s="37">
        <v>11</v>
      </c>
      <c r="J15" s="39">
        <v>0</v>
      </c>
      <c r="K15" s="39">
        <v>0</v>
      </c>
    </row>
    <row r="16" spans="1:11" ht="12.75">
      <c r="A16" s="270" t="s">
        <v>293</v>
      </c>
      <c r="B16" s="271"/>
      <c r="C16" s="271"/>
      <c r="D16" s="271"/>
      <c r="E16" s="271"/>
      <c r="F16" s="271"/>
      <c r="G16" s="271"/>
      <c r="H16" s="271"/>
      <c r="I16" s="37">
        <v>12</v>
      </c>
      <c r="J16" s="39"/>
      <c r="K16" s="39"/>
    </row>
    <row r="17" spans="1:11" ht="12.75">
      <c r="A17" s="270" t="s">
        <v>294</v>
      </c>
      <c r="B17" s="271"/>
      <c r="C17" s="271"/>
      <c r="D17" s="271"/>
      <c r="E17" s="271"/>
      <c r="F17" s="271"/>
      <c r="G17" s="271"/>
      <c r="H17" s="271"/>
      <c r="I17" s="37">
        <v>13</v>
      </c>
      <c r="J17" s="39">
        <v>0</v>
      </c>
      <c r="K17" s="39">
        <v>0</v>
      </c>
    </row>
    <row r="18" spans="1:11" ht="12.75">
      <c r="A18" s="270" t="s">
        <v>295</v>
      </c>
      <c r="B18" s="271"/>
      <c r="C18" s="271"/>
      <c r="D18" s="271"/>
      <c r="E18" s="271"/>
      <c r="F18" s="271"/>
      <c r="G18" s="271"/>
      <c r="H18" s="271"/>
      <c r="I18" s="37">
        <v>14</v>
      </c>
      <c r="J18" s="39">
        <v>0</v>
      </c>
      <c r="K18" s="39">
        <v>0</v>
      </c>
    </row>
    <row r="19" spans="1:11" ht="12.75">
      <c r="A19" s="270" t="s">
        <v>296</v>
      </c>
      <c r="B19" s="271"/>
      <c r="C19" s="271"/>
      <c r="D19" s="271"/>
      <c r="E19" s="271"/>
      <c r="F19" s="271"/>
      <c r="G19" s="271"/>
      <c r="H19" s="271"/>
      <c r="I19" s="37">
        <v>15</v>
      </c>
      <c r="J19" s="39">
        <v>0</v>
      </c>
      <c r="K19" s="39">
        <v>0</v>
      </c>
    </row>
    <row r="20" spans="1:11" ht="12.75">
      <c r="A20" s="270" t="s">
        <v>297</v>
      </c>
      <c r="B20" s="271"/>
      <c r="C20" s="271"/>
      <c r="D20" s="271"/>
      <c r="E20" s="271"/>
      <c r="F20" s="271"/>
      <c r="G20" s="271"/>
      <c r="H20" s="271"/>
      <c r="I20" s="37">
        <v>16</v>
      </c>
      <c r="J20" s="39">
        <v>360458</v>
      </c>
      <c r="K20" s="39">
        <v>723239</v>
      </c>
    </row>
    <row r="21" spans="1:11" ht="12.75">
      <c r="A21" s="277" t="s">
        <v>298</v>
      </c>
      <c r="B21" s="278"/>
      <c r="C21" s="278"/>
      <c r="D21" s="278"/>
      <c r="E21" s="278"/>
      <c r="F21" s="278"/>
      <c r="G21" s="278"/>
      <c r="H21" s="278"/>
      <c r="I21" s="37">
        <v>17</v>
      </c>
      <c r="J21" s="72">
        <f>SUM(J15:J20)</f>
        <v>360458</v>
      </c>
      <c r="K21" s="72">
        <f>SUM(K15:K20)</f>
        <v>723239</v>
      </c>
    </row>
    <row r="22" spans="1:11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 ht="12.75">
      <c r="A23" s="279" t="s">
        <v>299</v>
      </c>
      <c r="B23" s="280"/>
      <c r="C23" s="280"/>
      <c r="D23" s="280"/>
      <c r="E23" s="280"/>
      <c r="F23" s="280"/>
      <c r="G23" s="280"/>
      <c r="H23" s="280"/>
      <c r="I23" s="40">
        <v>18</v>
      </c>
      <c r="J23" s="38"/>
      <c r="K23" s="38"/>
    </row>
    <row r="24" spans="1:11" ht="17.25" customHeight="1">
      <c r="A24" s="281" t="s">
        <v>300</v>
      </c>
      <c r="B24" s="282"/>
      <c r="C24" s="282"/>
      <c r="D24" s="282"/>
      <c r="E24" s="282"/>
      <c r="F24" s="282"/>
      <c r="G24" s="282"/>
      <c r="H24" s="282"/>
      <c r="I24" s="41">
        <v>19</v>
      </c>
      <c r="J24" s="72"/>
      <c r="K24" s="72"/>
    </row>
    <row r="25" spans="1:11" ht="30" customHeight="1">
      <c r="A25" s="283" t="s">
        <v>301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</sheetData>
  <sheetProtection/>
  <protectedRanges>
    <protectedRange sqref="E2" name="Range1_1"/>
    <protectedRange sqref="G2:H2" name="Range1"/>
  </protectedRanges>
  <mergeCells count="27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I2:K2"/>
    <mergeCell ref="A7:H7"/>
    <mergeCell ref="A8:H8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H65536 I2 I1:IV1 L2:IV2 I3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291" t="s">
        <v>277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2.7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2.75" customHeight="1">
      <c r="A4" s="292" t="s">
        <v>313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 customHeight="1">
      <c r="A5" s="292"/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2.75" customHeight="1">
      <c r="A7" s="292"/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2.75" customHeight="1">
      <c r="A8" s="292"/>
      <c r="B8" s="292"/>
      <c r="C8" s="292"/>
      <c r="D8" s="292"/>
      <c r="E8" s="292"/>
      <c r="F8" s="292"/>
      <c r="G8" s="292"/>
      <c r="H8" s="292"/>
      <c r="I8" s="292"/>
      <c r="J8" s="292"/>
    </row>
    <row r="9" spans="1:10" ht="12.75" customHeight="1">
      <c r="A9" s="292"/>
      <c r="B9" s="292"/>
      <c r="C9" s="292"/>
      <c r="D9" s="292"/>
      <c r="E9" s="292"/>
      <c r="F9" s="292"/>
      <c r="G9" s="292"/>
      <c r="H9" s="292"/>
      <c r="I9" s="292"/>
      <c r="J9" s="292"/>
    </row>
    <row r="10" spans="1:10" ht="12.75" customHeight="1">
      <c r="A10" s="292"/>
      <c r="B10" s="292"/>
      <c r="C10" s="292"/>
      <c r="D10" s="292"/>
      <c r="E10" s="292"/>
      <c r="F10" s="292"/>
      <c r="G10" s="292"/>
      <c r="H10" s="292"/>
      <c r="I10" s="292"/>
      <c r="J10" s="292"/>
    </row>
    <row r="11" spans="1:10" ht="12.75">
      <c r="A11" s="293"/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2.75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12.75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2.75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12.75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2.75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12.75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2.75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2.75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2.75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12.75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12.75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2.75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2.75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5">
      <c r="A26" s="33"/>
      <c r="B26" s="33"/>
      <c r="C26" s="33"/>
      <c r="D26" s="33"/>
      <c r="E26" s="33"/>
      <c r="F26" s="33"/>
      <c r="G26" s="33"/>
      <c r="H26" s="33"/>
      <c r="I26" s="34"/>
      <c r="J26" s="33"/>
    </row>
    <row r="27" spans="1:10" ht="12.75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2.75">
      <c r="A28" s="33"/>
      <c r="B28" s="33"/>
      <c r="C28" s="33"/>
      <c r="D28" s="33"/>
      <c r="E28" s="33"/>
      <c r="F28" s="33"/>
      <c r="G28" s="33"/>
      <c r="H28" s="33"/>
      <c r="I28" s="33"/>
      <c r="J28" s="3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Nataša Godler</cp:lastModifiedBy>
  <cp:lastPrinted>2018-09-07T07:30:57Z</cp:lastPrinted>
  <dcterms:created xsi:type="dcterms:W3CDTF">2008-10-17T11:51:54Z</dcterms:created>
  <dcterms:modified xsi:type="dcterms:W3CDTF">2018-09-07T07:32:49Z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