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activeTab="5"/>
  </bookViews>
  <sheets>
    <sheet name="Opći podaci" sheetId="4" r:id="rId1"/>
    <sheet name="Bilanca" sheetId="5" r:id="rId2"/>
    <sheet name="RDG" sheetId="6" r:id="rId3"/>
    <sheet name="NT_I" sheetId="7" r:id="rId4"/>
    <sheet name="NT_D" sheetId="1" r:id="rId5"/>
    <sheet name="PK" sheetId="2" r:id="rId6"/>
    <sheet name="Bilješke" sheetId="3" r:id="rId7"/>
  </sheets>
  <definedNames>
    <definedName name="_xlnm.Print_Titles" localSheetId="5">PK!$3:$5</definedName>
  </definedNames>
  <calcPr calcId="145621"/>
</workbook>
</file>

<file path=xl/calcChain.xml><?xml version="1.0" encoding="utf-8"?>
<calcChain xmlns="http://schemas.openxmlformats.org/spreadsheetml/2006/main">
  <c r="U33" i="2" l="1"/>
  <c r="U32" i="2"/>
  <c r="U31" i="2"/>
  <c r="P33" i="2"/>
  <c r="P61" i="2"/>
  <c r="U38" i="2"/>
  <c r="W38" i="2" s="1"/>
  <c r="W36" i="2"/>
  <c r="W37" i="2"/>
  <c r="W39" i="2"/>
  <c r="W40" i="2"/>
  <c r="W41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35" i="2"/>
  <c r="U39" i="2"/>
  <c r="U40" i="2"/>
  <c r="U41" i="2"/>
  <c r="U42" i="2"/>
  <c r="W42" i="2" s="1"/>
  <c r="U43" i="2"/>
  <c r="W43" i="2" s="1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36" i="2"/>
  <c r="U37" i="2"/>
  <c r="U35" i="2"/>
  <c r="P31" i="2" l="1"/>
  <c r="P32" i="2" s="1"/>
  <c r="W29" i="2"/>
  <c r="U29" i="2" l="1"/>
  <c r="U21" i="2"/>
  <c r="U14" i="2"/>
  <c r="U8" i="2"/>
  <c r="U9" i="2"/>
  <c r="U10" i="2"/>
  <c r="U11" i="2"/>
  <c r="U12" i="2"/>
  <c r="U13" i="2"/>
  <c r="U15" i="2"/>
  <c r="U16" i="2"/>
  <c r="U17" i="2"/>
  <c r="U18" i="2"/>
  <c r="U19" i="2"/>
  <c r="U20" i="2"/>
  <c r="U22" i="2"/>
  <c r="U23" i="2"/>
  <c r="U24" i="2"/>
  <c r="U25" i="2"/>
  <c r="U26" i="2"/>
  <c r="U27" i="2"/>
  <c r="U28" i="2"/>
  <c r="U7" i="2"/>
  <c r="V29" i="2"/>
  <c r="I29" i="2"/>
  <c r="J29" i="2"/>
  <c r="K29" i="2"/>
  <c r="L29" i="2"/>
  <c r="M29" i="2"/>
  <c r="N29" i="2"/>
  <c r="O29" i="2"/>
  <c r="P29" i="2"/>
  <c r="Q29" i="2"/>
  <c r="R29" i="2"/>
  <c r="S29" i="2"/>
  <c r="T29" i="2"/>
  <c r="H29" i="2"/>
  <c r="I10" i="2"/>
  <c r="J10" i="2"/>
  <c r="K10" i="2"/>
  <c r="L10" i="2"/>
  <c r="M10" i="2"/>
  <c r="N10" i="2"/>
  <c r="O10" i="2"/>
  <c r="P10" i="2"/>
  <c r="Q10" i="2"/>
  <c r="R10" i="2"/>
  <c r="S10" i="2"/>
  <c r="T10" i="2"/>
  <c r="H10" i="2"/>
  <c r="I78" i="5" l="1"/>
  <c r="H78" i="5"/>
  <c r="I85" i="5"/>
  <c r="H85" i="5"/>
  <c r="H72" i="5"/>
  <c r="I72" i="5"/>
  <c r="I75" i="5" l="1"/>
  <c r="H75" i="5"/>
  <c r="H92" i="5"/>
  <c r="W61" i="2" l="1"/>
  <c r="V61" i="2"/>
  <c r="U61" i="2"/>
  <c r="T61" i="2"/>
  <c r="S61" i="2"/>
  <c r="R61" i="2"/>
  <c r="Q61" i="2"/>
  <c r="O61" i="2"/>
  <c r="N61" i="2"/>
  <c r="M61" i="2"/>
  <c r="L61" i="2"/>
  <c r="K61" i="2"/>
  <c r="J61" i="2"/>
  <c r="I61" i="2"/>
  <c r="H61" i="2"/>
  <c r="I60" i="2"/>
  <c r="J60" i="2"/>
  <c r="K60" i="2"/>
  <c r="L60" i="2"/>
  <c r="M60" i="2"/>
  <c r="N60" i="2"/>
  <c r="O60" i="2"/>
  <c r="R60" i="2"/>
  <c r="S60" i="2"/>
  <c r="T60" i="2"/>
  <c r="V60" i="2"/>
  <c r="H60" i="2"/>
  <c r="I59" i="2"/>
  <c r="J59" i="2"/>
  <c r="K59" i="2"/>
  <c r="L59" i="2"/>
  <c r="M59" i="2"/>
  <c r="N59" i="2"/>
  <c r="O59" i="2"/>
  <c r="P59" i="2"/>
  <c r="P60" i="2" s="1"/>
  <c r="Q59" i="2"/>
  <c r="Q60" i="2" s="1"/>
  <c r="R59" i="2"/>
  <c r="S59" i="2"/>
  <c r="T59" i="2"/>
  <c r="U59" i="2"/>
  <c r="U60" i="2" s="1"/>
  <c r="V59" i="2"/>
  <c r="W59" i="2"/>
  <c r="W60" i="2" s="1"/>
  <c r="H59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11" i="2"/>
  <c r="W12" i="2"/>
  <c r="W13" i="2"/>
  <c r="W14" i="2"/>
  <c r="W8" i="2"/>
  <c r="W9" i="2"/>
  <c r="I57" i="2"/>
  <c r="K57" i="2"/>
  <c r="L57" i="2"/>
  <c r="M57" i="2"/>
  <c r="N57" i="2"/>
  <c r="Q57" i="2"/>
  <c r="R57" i="2"/>
  <c r="T57" i="2"/>
  <c r="V57" i="2"/>
  <c r="H57" i="2"/>
  <c r="I38" i="2"/>
  <c r="K38" i="2"/>
  <c r="L38" i="2"/>
  <c r="M38" i="2"/>
  <c r="N38" i="2"/>
  <c r="O38" i="2"/>
  <c r="O57" i="2" s="1"/>
  <c r="P38" i="2"/>
  <c r="P57" i="2" s="1"/>
  <c r="Q38" i="2"/>
  <c r="R38" i="2"/>
  <c r="S38" i="2"/>
  <c r="S57" i="2" s="1"/>
  <c r="T38" i="2"/>
  <c r="V38" i="2"/>
  <c r="H38" i="2"/>
  <c r="J35" i="2"/>
  <c r="J38" i="2" s="1"/>
  <c r="J57" i="2" s="1"/>
  <c r="I31" i="2"/>
  <c r="J31" i="2"/>
  <c r="K31" i="2"/>
  <c r="L31" i="2"/>
  <c r="M31" i="2"/>
  <c r="N31" i="2"/>
  <c r="O31" i="2"/>
  <c r="O32" i="2" s="1"/>
  <c r="Q31" i="2"/>
  <c r="R31" i="2"/>
  <c r="S31" i="2"/>
  <c r="S32" i="2" s="1"/>
  <c r="T31" i="2"/>
  <c r="T32" i="2" s="1"/>
  <c r="V31" i="2"/>
  <c r="H31" i="2"/>
  <c r="I32" i="2"/>
  <c r="J32" i="2"/>
  <c r="K32" i="2"/>
  <c r="L32" i="2"/>
  <c r="M32" i="2"/>
  <c r="N32" i="2"/>
  <c r="Q32" i="2"/>
  <c r="R32" i="2"/>
  <c r="V32" i="2"/>
  <c r="H32" i="2"/>
  <c r="I33" i="2"/>
  <c r="J33" i="2"/>
  <c r="K33" i="2"/>
  <c r="L33" i="2"/>
  <c r="M33" i="2"/>
  <c r="N33" i="2"/>
  <c r="O33" i="2"/>
  <c r="Q33" i="2"/>
  <c r="R33" i="2"/>
  <c r="S33" i="2"/>
  <c r="T33" i="2"/>
  <c r="V33" i="2"/>
  <c r="H33" i="2"/>
  <c r="U57" i="2" l="1"/>
  <c r="W57" i="2" s="1"/>
  <c r="W31" i="2"/>
  <c r="W32" i="2" s="1"/>
  <c r="W33" i="2"/>
  <c r="I46" i="1"/>
  <c r="H46" i="1"/>
  <c r="I40" i="1"/>
  <c r="H40" i="1"/>
  <c r="I33" i="1"/>
  <c r="H33" i="1"/>
  <c r="I27" i="1"/>
  <c r="H27" i="1"/>
  <c r="I16" i="1"/>
  <c r="I19" i="1" s="1"/>
  <c r="H16" i="1"/>
  <c r="H19" i="1" s="1"/>
  <c r="H19" i="6"/>
  <c r="I19" i="6"/>
  <c r="H25" i="6"/>
  <c r="I25" i="6"/>
  <c r="H28" i="6"/>
  <c r="I28" i="6"/>
  <c r="I13" i="6" s="1"/>
  <c r="H36" i="6"/>
  <c r="I36" i="6"/>
  <c r="H47" i="6"/>
  <c r="I47" i="6"/>
  <c r="H69" i="6"/>
  <c r="I69" i="6"/>
  <c r="H84" i="6"/>
  <c r="I84" i="6"/>
  <c r="I47" i="1" l="1"/>
  <c r="H47" i="1"/>
  <c r="H34" i="1"/>
  <c r="H49" i="1" s="1"/>
  <c r="H51" i="1" s="1"/>
  <c r="I34" i="1"/>
  <c r="H89" i="5"/>
  <c r="I89" i="5"/>
  <c r="H115" i="5"/>
  <c r="I115" i="5"/>
  <c r="I103" i="5"/>
  <c r="H103" i="5"/>
  <c r="I96" i="5"/>
  <c r="H96" i="5"/>
  <c r="I92" i="5"/>
  <c r="I60" i="5"/>
  <c r="H60" i="5"/>
  <c r="I53" i="5"/>
  <c r="H53" i="5"/>
  <c r="I45" i="5"/>
  <c r="H45" i="5"/>
  <c r="I38" i="5"/>
  <c r="H38" i="5"/>
  <c r="I27" i="5"/>
  <c r="H27" i="5"/>
  <c r="I17" i="5"/>
  <c r="H17" i="5"/>
  <c r="H10" i="5"/>
  <c r="I10" i="5"/>
  <c r="H131" i="5" l="1"/>
  <c r="H44" i="5"/>
  <c r="I9" i="5"/>
  <c r="H9" i="5"/>
  <c r="I44" i="5"/>
  <c r="I131" i="5"/>
  <c r="W10" i="2"/>
  <c r="W7" i="2"/>
  <c r="I49" i="1" l="1"/>
  <c r="I51" i="1" s="1"/>
  <c r="H99" i="6"/>
  <c r="H100" i="6" s="1"/>
  <c r="H103" i="6" s="1"/>
  <c r="H102" i="6" s="1"/>
  <c r="I89" i="6"/>
  <c r="I99" i="6" s="1"/>
  <c r="I100" i="6" s="1"/>
  <c r="I103" i="6" s="1"/>
  <c r="I102" i="6" s="1"/>
  <c r="H89" i="6"/>
  <c r="I15" i="6"/>
  <c r="I60" i="6" s="1"/>
  <c r="H15" i="6"/>
  <c r="H13" i="6" s="1"/>
  <c r="H60" i="6" s="1"/>
  <c r="I7" i="6"/>
  <c r="I59" i="6" s="1"/>
  <c r="H7" i="6"/>
  <c r="H59" i="6" s="1"/>
  <c r="H61" i="6" l="1"/>
  <c r="H63" i="6"/>
  <c r="H62" i="6"/>
  <c r="I61" i="6"/>
  <c r="I63" i="6"/>
  <c r="I62" i="6"/>
  <c r="I65" i="6" l="1"/>
  <c r="I67" i="6"/>
  <c r="I66" i="6"/>
  <c r="H65" i="6"/>
  <c r="H67" i="6"/>
  <c r="H66" i="6"/>
</calcChain>
</file>

<file path=xl/sharedStrings.xml><?xml version="1.0" encoding="utf-8"?>
<sst xmlns="http://schemas.openxmlformats.org/spreadsheetml/2006/main" count="511" uniqueCount="450">
  <si>
    <t>IZVJEŠTAJ O NOVČANOM TIJEKU - Direktna metoda</t>
  </si>
  <si>
    <t>u razdoblju 01.01.do 31.12.2018.</t>
  </si>
  <si>
    <t>u kunama</t>
  </si>
  <si>
    <t>Naziv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</si>
  <si>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</si>
  <si>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</si>
  <si>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</si>
  <si>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>3</t>
  </si>
  <si>
    <t>4</t>
  </si>
  <si>
    <t>Novčani tokovi od poslovnih aktivnosti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</si>
  <si>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</si>
  <si>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</si>
  <si>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</si>
  <si>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</si>
  <si>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</si>
  <si>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</si>
  <si>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</si>
  <si>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</si>
  <si>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</si>
  <si>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</si>
  <si>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</si>
  <si>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</si>
  <si>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>Novčani tokovi od investicijskih aktivnosti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</si>
  <si>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</si>
  <si>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</si>
  <si>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</si>
  <si>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</si>
  <si>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</si>
  <si>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</si>
  <si>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</si>
  <si>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</si>
  <si>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</si>
  <si>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</si>
  <si>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</si>
  <si>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</si>
  <si>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</si>
  <si>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</si>
  <si>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>Novčani tokovi od financijskih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</si>
  <si>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</si>
  <si>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</si>
  <si>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</si>
  <si>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</si>
  <si>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</si>
  <si>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</si>
  <si>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</si>
  <si>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</si>
  <si>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</si>
  <si>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</si>
  <si>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</si>
  <si>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</si>
  <si>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</si>
  <si>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</si>
  <si>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</si>
  <si>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</si>
  <si>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</si>
  <si>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</si>
  <si>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do</t>
  </si>
  <si>
    <t>Opis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</si>
  <si>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</si>
  <si>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</si>
  <si>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</si>
  <si>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</si>
  <si>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</si>
  <si>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</si>
  <si>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</si>
  <si>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</si>
  <si>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</si>
  <si>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</si>
  <si>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</si>
  <si>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</si>
  <si>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</si>
  <si>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</si>
  <si>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</si>
  <si>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</si>
  <si>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</si>
  <si>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</si>
  <si>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</si>
  <si>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</si>
  <si>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</si>
  <si>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</si>
  <si>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</si>
  <si>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</si>
  <si>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</si>
  <si>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</si>
  <si>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</si>
  <si>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</si>
  <si>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</si>
  <si>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</si>
  <si>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</si>
  <si>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</si>
  <si>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</si>
  <si>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 Stanje na dan početka prethodne  poslovne godine</t>
  </si>
  <si>
    <t>2. Promjene računovodstvenih politika</t>
  </si>
  <si>
    <t>3. Ispravak pogreški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</si>
  <si>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</si>
  <si>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</si>
  <si>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</si>
  <si>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</si>
  <si>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</si>
  <si>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</si>
  <si>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</si>
  <si>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</si>
  <si>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</si>
  <si>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</si>
  <si>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</si>
  <si>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</si>
  <si>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</si>
  <si>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</si>
  <si>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</si>
  <si>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</si>
  <si>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</si>
  <si>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</si>
  <si>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</si>
  <si>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t xml:space="preserve">23. Stanje na zadnji dan izvještajnog razdoblja prethodne poslovne godine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</si>
  <si>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</si>
  <si>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</si>
  <si>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</si>
  <si>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</si>
  <si>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</si>
  <si>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</si>
  <si>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</si>
  <si>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</si>
  <si>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</si>
  <si>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</si>
  <si>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</si>
  <si>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</si>
  <si>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</si>
  <si>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</si>
  <si>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</si>
  <si>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OPĆI PODACI ZA IZDAVATELJE</t>
  </si>
  <si>
    <t>Razdoblje izvještavanja:</t>
  </si>
  <si>
    <t>01.01.2018.</t>
  </si>
  <si>
    <t>31.12.2018.</t>
  </si>
  <si>
    <t>Godina:</t>
  </si>
  <si>
    <t>2018.</t>
  </si>
  <si>
    <t xml:space="preserve">Godišnji financijski izvještaji </t>
  </si>
  <si>
    <t>Matični broj (MB):</t>
  </si>
  <si>
    <t>3557049</t>
  </si>
  <si>
    <t>Oznaka matične države članice izdavatelja:</t>
  </si>
  <si>
    <t>Matični broj 
subjekta (MBS):</t>
  </si>
  <si>
    <t>080004306</t>
  </si>
  <si>
    <t>Osobni identifikacijski broj (OIB):</t>
  </si>
  <si>
    <t>28921978587</t>
  </si>
  <si>
    <t>LEI:</t>
  </si>
  <si>
    <t>Šifra ustanove:</t>
  </si>
  <si>
    <t>Tvrtka izdavatelja:</t>
  </si>
  <si>
    <t>Poštanski broj i mjesto:</t>
  </si>
  <si>
    <t>Zagreb</t>
  </si>
  <si>
    <t>Ulica i kućni broj:</t>
  </si>
  <si>
    <t>Ulica grada Vukovara 37</t>
  </si>
  <si>
    <t>Adresa e-pošte:</t>
  </si>
  <si>
    <t>www.hep.hr</t>
  </si>
  <si>
    <t>Internet adresa:</t>
  </si>
  <si>
    <t>Broj zaposlenih (krajem
 izvještajnog razdoblja):</t>
  </si>
  <si>
    <t>Konsolidirani izvještaj:</t>
  </si>
  <si>
    <t>KD</t>
  </si>
  <si>
    <t xml:space="preserve">          (KN-nije konsolidirano/KD-konsolidirano)</t>
  </si>
  <si>
    <t>KN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</si>
  <si>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</si>
  <si>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</si>
  <si>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</si>
  <si>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</si>
  <si>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</si>
  <si>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</si>
  <si>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</si>
  <si>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</si>
  <si>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</si>
  <si>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</si>
  <si>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</si>
  <si>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</si>
  <si>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</si>
  <si>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</si>
  <si>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</si>
  <si>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</si>
  <si>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</si>
  <si>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</si>
  <si>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BILANCA</t>
  </si>
  <si>
    <t xml:space="preserve">stanje na dan 31.12.2018. </t>
  </si>
  <si>
    <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</si>
  <si>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</si>
  <si>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>Na izvještajni datum tekućeg razdoblja</t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</si>
  <si>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</si>
  <si>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</si>
  <si>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</si>
  <si>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</si>
  <si>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</si>
  <si>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</si>
  <si>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</si>
  <si>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</si>
  <si>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</si>
  <si>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</si>
  <si>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</si>
  <si>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</si>
  <si>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</si>
  <si>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</si>
  <si>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</si>
  <si>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</si>
  <si>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</si>
  <si>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</si>
  <si>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</si>
  <si>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</si>
  <si>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</si>
  <si>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</si>
  <si>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</si>
  <si>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</si>
  <si>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</si>
  <si>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</si>
  <si>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</si>
  <si>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</si>
  <si>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</si>
  <si>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</si>
  <si>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</si>
  <si>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</si>
  <si>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</si>
  <si>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</si>
  <si>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</si>
  <si>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</si>
  <si>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</si>
  <si>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</si>
  <si>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</si>
  <si>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</si>
  <si>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</si>
  <si>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</si>
  <si>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</si>
  <si>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</si>
  <si>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</si>
  <si>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</si>
  <si>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</si>
  <si>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</si>
  <si>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</si>
  <si>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</si>
  <si>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</si>
  <si>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</si>
  <si>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</si>
  <si>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</si>
  <si>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</si>
  <si>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</si>
  <si>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</si>
  <si>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  <charset val="238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</si>
  <si>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</si>
  <si>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</si>
  <si>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</si>
  <si>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</si>
  <si>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</si>
  <si>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</si>
  <si>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</si>
  <si>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</si>
  <si>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</si>
  <si>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</si>
  <si>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</si>
  <si>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</si>
  <si>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</si>
  <si>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</si>
  <si>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</si>
  <si>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</si>
  <si>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</si>
  <si>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</si>
  <si>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</si>
  <si>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</si>
  <si>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</si>
  <si>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</si>
  <si>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</si>
  <si>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</si>
  <si>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</si>
  <si>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</si>
  <si>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</si>
  <si>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</si>
  <si>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</si>
  <si>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</si>
  <si>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</si>
  <si>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</si>
  <si>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</si>
  <si>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</si>
  <si>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</si>
  <si>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</si>
  <si>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</si>
  <si>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</si>
  <si>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</si>
  <si>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</si>
  <si>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</si>
  <si>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</si>
  <si>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</si>
  <si>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</si>
  <si>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</si>
  <si>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</si>
  <si>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</si>
  <si>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</si>
  <si>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</si>
  <si>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  <charset val="238"/>
      </rPr>
      <t>(AOP 067+088+095+107+122)</t>
    </r>
  </si>
  <si>
    <t>G)  IZVANBILANČNI ZAPISI</t>
  </si>
  <si>
    <t>RAČUN DOBITI I GUBITKA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</si>
  <si>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</si>
  <si>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</si>
  <si>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</si>
  <si>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</si>
  <si>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</si>
  <si>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</si>
  <si>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</si>
  <si>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</si>
  <si>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</si>
  <si>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</si>
  <si>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</si>
  <si>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</si>
  <si>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</si>
  <si>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</si>
  <si>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</si>
  <si>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</si>
  <si>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</si>
  <si>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</si>
  <si>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</si>
  <si>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</si>
  <si>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</si>
  <si>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</si>
  <si>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</si>
  <si>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</si>
  <si>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</si>
  <si>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</si>
  <si>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</si>
  <si>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</si>
  <si>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</si>
  <si>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</si>
  <si>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</si>
  <si>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</si>
  <si>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</si>
  <si>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</si>
  <si>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</si>
  <si>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</si>
  <si>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</si>
  <si>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</si>
  <si>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</si>
  <si>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</si>
  <si>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</si>
  <si>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</si>
  <si>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</si>
  <si>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</si>
  <si>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</si>
  <si>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</si>
  <si>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</si>
  <si>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</si>
  <si>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 xml:space="preserve">   1. Dobit prije oporezivanja (AOP 177-178)</t>
  </si>
  <si>
    <t xml:space="preserve">   2. Gubitak prije oporezivanja (AOP 178-177)</t>
  </si>
  <si>
    <t>XII.  POREZ NA DOBIT</t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</si>
  <si>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</si>
  <si>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</si>
  <si>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</si>
  <si>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</si>
  <si>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</si>
  <si>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</si>
  <si>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</si>
  <si>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</si>
  <si>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</si>
  <si>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t xml:space="preserve"> 1. Dobit prije oporezivanja (AOP 192)</t>
  </si>
  <si>
    <t xml:space="preserve"> 2. Gubitak prije oporezivanja (AOP 192)</t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</si>
  <si>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</si>
  <si>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</si>
  <si>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</si>
  <si>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</si>
  <si>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</si>
  <si>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</si>
  <si>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</si>
  <si>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</si>
  <si>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</si>
  <si>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</si>
  <si>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</si>
  <si>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</si>
  <si>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</si>
  <si>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</si>
  <si>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</si>
  <si>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</si>
  <si>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t>DODATAK Izvještaju o  ostaloj sveobuhvatnoj dobiti (popunjava poduzetnik koji sastavlja konsolidirani izvještaj)</t>
  </si>
  <si>
    <t>1. Pripisana imateljima kapitala matice</t>
  </si>
  <si>
    <t>2. Pripisana manjinskom (nekontrolirajućem) interesu</t>
  </si>
  <si>
    <t>IZVJEŠTAJ O NOVČANOM TIJEKU - Indirektna metoda</t>
  </si>
  <si>
    <t>u razdoblju __.__.____. do __.__.____.</t>
  </si>
  <si>
    <t>Obveznik: _____________________________________________________________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</si>
  <si>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</si>
  <si>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</si>
  <si>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</si>
  <si>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</si>
  <si>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</si>
  <si>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</si>
  <si>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</si>
  <si>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</si>
  <si>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</si>
  <si>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</si>
  <si>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</si>
  <si>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</si>
  <si>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</si>
  <si>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</si>
  <si>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</si>
  <si>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</si>
  <si>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</si>
  <si>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</si>
  <si>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</si>
  <si>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</si>
  <si>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</si>
  <si>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</si>
  <si>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</si>
  <si>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</si>
  <si>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</si>
  <si>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</si>
  <si>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</si>
  <si>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</si>
  <si>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</si>
  <si>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</si>
  <si>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</si>
  <si>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</si>
  <si>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</si>
  <si>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</si>
  <si>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</si>
  <si>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</si>
  <si>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</si>
  <si>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</si>
  <si>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</si>
  <si>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</si>
  <si>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</si>
  <si>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</si>
  <si>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</si>
  <si>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</si>
  <si>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</si>
  <si>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</si>
  <si>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</si>
  <si>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</si>
  <si>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</si>
  <si>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I. POSLOVNI PRIHODI (AOP 126 do 130)</t>
  </si>
  <si>
    <t>II. POSLOVNI RASHODI (AOP 132+133+137+141+142+143+146+153)</t>
  </si>
  <si>
    <t>III. FINANCIJSKI PRIHODI (AOP 155 do 164)</t>
  </si>
  <si>
    <t>IV. FINANCIJSKI RASHODI (AOP 166 do 172)</t>
  </si>
  <si>
    <t>IX.   UKUPNI PRIHODI (AOP 125+154+173 + 174)</t>
  </si>
  <si>
    <t>X.    UKUPNI RASHODI (AOP 131+165+175 + 176)</t>
  </si>
  <si>
    <t>XI.   DOBIT ILI GUBITAK PRIJE OPOREZIVANJA (AOP 177-178)</t>
  </si>
  <si>
    <t>XIII. DOBIT ILI GUBITAK RAZDOBLJA (AOP 179-182)</t>
  </si>
  <si>
    <t>XIV. DOBIT ILI GUBITAK PREKINUTOG POSLOVANJA PRIJE
        OPOREZIVANJA (AOP 187-188)</t>
  </si>
  <si>
    <t>XVI. DOBIT ILI GUBITAK PRIJE OPOREZIVANJA (AOP 179+186)</t>
  </si>
  <si>
    <t>XVII. POREZ NA DOBIT (AOP 182+189)</t>
  </si>
  <si>
    <t>XVIII. DOBIT ILI GUBITAK RAZDOBLJA (AOP 192-195)</t>
  </si>
  <si>
    <t>XIX. DOBIT ILI GUBITAK RAZDOBLJA (AOP 200+201)</t>
  </si>
  <si>
    <t>II. OSTALA SVEOBUHVATNA DOBIT/GUBITAK PRIJE POREZA
    (AOP 204 do 211)</t>
  </si>
  <si>
    <t>IV. NETO OSTALA SVEOBUHVATNA DOBIT ILI GUBITAK (AOP 203-212)</t>
  </si>
  <si>
    <t>V. SVEOBUHVATNA DOBIT ILI GUBITAK RAZDOBLJA (AOP 202+213)</t>
  </si>
  <si>
    <t>VI. SVEOBUHVATNA DOBIT ILI GUBITAK RAZDOBLJA (AOP 216+217)</t>
  </si>
  <si>
    <t>BDO Croatia d.o.o.</t>
  </si>
  <si>
    <t>hep@hep.hr</t>
  </si>
  <si>
    <t>Nataša Godler</t>
  </si>
  <si>
    <t>01/6321-862</t>
  </si>
  <si>
    <t>natasa.godler@hep.hr</t>
  </si>
  <si>
    <t>Obveznik: HEP d.d.</t>
  </si>
  <si>
    <t>54930046RT4B6IZJAL08</t>
  </si>
  <si>
    <t>HRVATSKA ELEKTROPRIVREDA - dioničko društvo</t>
  </si>
  <si>
    <t>u razdoblju 01.01. do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</si>
</sst>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0000FF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mediumGray">
        <fgColor indexed="22"/>
      </patternFill>
    </fill>
    <fill>
      <patternFill patternType="lightUp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>
      <alignment vertical="top"/>
    </xf>
    <xf numFmtId="0" fontId="36" fillId="0" borderId="0" applyNumberFormat="0" applyFill="0" applyBorder="0" applyAlignment="0" applyProtection="0"/>
  </cellStyleXfs>
  <cellXfs count="365">
    <xf numFmtId="0" fontId="0" fillId="0" borderId="0" xfId="0"/>
    <xf numFmtId="0" fontId="4" fillId="3" borderId="18" xfId="4" applyFont="1" applyFill="1" applyBorder="1" applyAlignment="1" applyProtection="1">
      <alignment horizontal="center" vertical="center" wrapText="1"/>
    </xf>
    <xf numFmtId="0" fontId="17" fillId="3" borderId="17" xfId="4" applyFont="1" applyFill="1" applyBorder="1" applyAlignment="1" applyProtection="1">
      <alignment horizontal="center" vertical="center"/>
    </xf>
    <xf numFmtId="164" fontId="4" fillId="0" borderId="33" xfId="1" applyNumberFormat="1" applyFont="1" applyFill="1" applyBorder="1" applyAlignment="1" applyProtection="1">
      <alignment horizontal="center" vertical="center"/>
    </xf>
    <xf numFmtId="164" fontId="4" fillId="0" borderId="15" xfId="1" applyNumberFormat="1" applyFont="1" applyFill="1" applyBorder="1" applyAlignment="1" applyProtection="1">
      <alignment horizontal="center" vertical="center"/>
    </xf>
    <xf numFmtId="164" fontId="4" fillId="8" borderId="15" xfId="1" applyNumberFormat="1" applyFont="1" applyFill="1" applyBorder="1" applyAlignment="1" applyProtection="1">
      <alignment horizontal="center" vertical="center"/>
    </xf>
    <xf numFmtId="164" fontId="4" fillId="8" borderId="16" xfId="1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/>
    </xf>
    <xf numFmtId="3" fontId="17" fillId="3" borderId="17" xfId="4" applyNumberFormat="1" applyFont="1" applyFill="1" applyBorder="1" applyAlignment="1" applyProtection="1">
      <alignment horizontal="center" vertical="center" wrapText="1"/>
    </xf>
    <xf numFmtId="3" fontId="17" fillId="3" borderId="18" xfId="4" applyNumberFormat="1" applyFont="1" applyFill="1" applyBorder="1" applyAlignment="1" applyProtection="1">
      <alignment horizontal="center" vertical="center" wrapText="1"/>
    </xf>
    <xf numFmtId="3" fontId="5" fillId="0" borderId="33" xfId="1" applyNumberFormat="1" applyFont="1" applyFill="1" applyBorder="1" applyAlignment="1" applyProtection="1">
      <alignment vertical="center"/>
      <protection locked="0"/>
    </xf>
    <xf numFmtId="3" fontId="5" fillId="0" borderId="15" xfId="1" applyNumberFormat="1" applyFont="1" applyFill="1" applyBorder="1" applyAlignment="1" applyProtection="1">
      <alignment vertical="center"/>
      <protection locked="0"/>
    </xf>
    <xf numFmtId="3" fontId="16" fillId="8" borderId="15" xfId="1" applyNumberFormat="1" applyFont="1" applyFill="1" applyBorder="1" applyAlignment="1" applyProtection="1">
      <alignment vertical="center"/>
    </xf>
    <xf numFmtId="3" fontId="16" fillId="0" borderId="16" xfId="1" applyNumberFormat="1" applyFont="1" applyFill="1" applyBorder="1" applyAlignment="1" applyProtection="1">
      <alignment vertical="center"/>
    </xf>
    <xf numFmtId="0" fontId="1" fillId="0" borderId="0" xfId="1"/>
    <xf numFmtId="0" fontId="8" fillId="0" borderId="0" xfId="2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4" fontId="6" fillId="2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49" fontId="9" fillId="3" borderId="12" xfId="1" applyNumberFormat="1" applyFont="1" applyFill="1" applyBorder="1" applyAlignment="1" applyProtection="1">
      <alignment horizontal="center" vertical="center"/>
    </xf>
    <xf numFmtId="165" fontId="17" fillId="0" borderId="44" xfId="1" applyNumberFormat="1" applyFont="1" applyFill="1" applyBorder="1" applyAlignment="1" applyProtection="1">
      <alignment horizontal="center" vertical="center"/>
    </xf>
    <xf numFmtId="165" fontId="17" fillId="8" borderId="44" xfId="1" applyNumberFormat="1" applyFont="1" applyFill="1" applyBorder="1" applyAlignment="1" applyProtection="1">
      <alignment horizontal="center" vertical="center"/>
    </xf>
    <xf numFmtId="165" fontId="17" fillId="8" borderId="45" xfId="1" applyNumberFormat="1" applyFont="1" applyFill="1" applyBorder="1" applyAlignment="1" applyProtection="1">
      <alignment horizontal="center" vertical="center"/>
    </xf>
    <xf numFmtId="3" fontId="2" fillId="0" borderId="0" xfId="2" applyNumberFormat="1" applyFont="1" applyAlignment="1" applyProtection="1">
      <alignment wrapText="1"/>
    </xf>
    <xf numFmtId="3" fontId="2" fillId="0" borderId="0" xfId="4" applyNumberFormat="1" applyFont="1" applyProtection="1"/>
    <xf numFmtId="3" fontId="2" fillId="0" borderId="0" xfId="4" applyNumberFormat="1" applyFont="1" applyBorder="1" applyAlignment="1" applyProtection="1">
      <alignment horizontal="center" vertical="center" wrapText="1"/>
    </xf>
    <xf numFmtId="3" fontId="2" fillId="0" borderId="0" xfId="2" applyNumberFormat="1" applyFont="1" applyBorder="1" applyAlignment="1" applyProtection="1">
      <alignment wrapText="1"/>
    </xf>
    <xf numFmtId="3" fontId="9" fillId="3" borderId="41" xfId="1" applyNumberFormat="1" applyFont="1" applyFill="1" applyBorder="1" applyAlignment="1" applyProtection="1">
      <alignment horizontal="center" vertical="center" wrapText="1"/>
    </xf>
    <xf numFmtId="3" fontId="9" fillId="3" borderId="12" xfId="1" applyNumberFormat="1" applyFont="1" applyFill="1" applyBorder="1" applyAlignment="1" applyProtection="1">
      <alignment horizontal="center" vertical="center" wrapText="1"/>
    </xf>
    <xf numFmtId="3" fontId="9" fillId="3" borderId="12" xfId="1" applyNumberFormat="1" applyFont="1" applyFill="1" applyBorder="1" applyAlignment="1" applyProtection="1">
      <alignment horizontal="center" vertical="center"/>
    </xf>
    <xf numFmtId="3" fontId="9" fillId="3" borderId="13" xfId="1" applyNumberFormat="1" applyFont="1" applyFill="1" applyBorder="1" applyAlignment="1" applyProtection="1">
      <alignment horizontal="center" vertical="center"/>
    </xf>
    <xf numFmtId="3" fontId="3" fillId="0" borderId="44" xfId="1" applyNumberFormat="1" applyFont="1" applyFill="1" applyBorder="1" applyAlignment="1" applyProtection="1">
      <alignment vertical="center" shrinkToFit="1"/>
      <protection locked="0"/>
    </xf>
    <xf numFmtId="3" fontId="22" fillId="0" borderId="44" xfId="1" applyNumberFormat="1" applyFont="1" applyFill="1" applyBorder="1" applyAlignment="1" applyProtection="1">
      <alignment vertical="center" shrinkToFit="1"/>
    </xf>
    <xf numFmtId="3" fontId="22" fillId="8" borderId="44" xfId="1" applyNumberFormat="1" applyFont="1" applyFill="1" applyBorder="1" applyAlignment="1" applyProtection="1">
      <alignment vertical="center" shrinkToFit="1"/>
    </xf>
    <xf numFmtId="3" fontId="22" fillId="8" borderId="45" xfId="1" applyNumberFormat="1" applyFont="1" applyFill="1" applyBorder="1" applyAlignment="1" applyProtection="1">
      <alignment vertical="center" shrinkToFit="1"/>
    </xf>
    <xf numFmtId="3" fontId="3" fillId="7" borderId="44" xfId="1" applyNumberFormat="1" applyFont="1" applyFill="1" applyBorder="1" applyAlignment="1" applyProtection="1">
      <alignment vertical="center" shrinkToFit="1"/>
    </xf>
    <xf numFmtId="0" fontId="24" fillId="9" borderId="1" xfId="1" applyFont="1" applyFill="1" applyBorder="1"/>
    <xf numFmtId="0" fontId="1" fillId="9" borderId="32" xfId="1" applyFill="1" applyBorder="1"/>
    <xf numFmtId="0" fontId="5" fillId="9" borderId="49" xfId="1" applyFont="1" applyFill="1" applyBorder="1" applyAlignment="1">
      <alignment vertical="center"/>
    </xf>
    <xf numFmtId="0" fontId="1" fillId="9" borderId="48" xfId="1" applyFill="1" applyBorder="1"/>
    <xf numFmtId="0" fontId="27" fillId="9" borderId="47" xfId="1" applyFont="1" applyFill="1" applyBorder="1"/>
    <xf numFmtId="0" fontId="27" fillId="9" borderId="48" xfId="1" applyFont="1" applyFill="1" applyBorder="1" applyAlignment="1">
      <alignment wrapText="1"/>
    </xf>
    <xf numFmtId="0" fontId="27" fillId="9" borderId="48" xfId="1" applyFont="1" applyFill="1" applyBorder="1"/>
    <xf numFmtId="0" fontId="4" fillId="9" borderId="0" xfId="1" applyFont="1" applyFill="1" applyBorder="1" applyAlignment="1">
      <alignment vertical="center"/>
    </xf>
    <xf numFmtId="0" fontId="4" fillId="9" borderId="0" xfId="1" applyFont="1" applyFill="1" applyBorder="1" applyAlignment="1">
      <alignment horizontal="center" vertical="center"/>
    </xf>
    <xf numFmtId="0" fontId="5" fillId="9" borderId="48" xfId="1" applyFont="1" applyFill="1" applyBorder="1" applyAlignment="1">
      <alignment horizontal="center" vertical="center"/>
    </xf>
    <xf numFmtId="0" fontId="27" fillId="9" borderId="47" xfId="1" applyFont="1" applyFill="1" applyBorder="1" applyAlignment="1">
      <alignment vertical="top"/>
    </xf>
    <xf numFmtId="0" fontId="5" fillId="9" borderId="48" xfId="1" applyFont="1" applyFill="1" applyBorder="1" applyAlignment="1">
      <alignment vertical="center"/>
    </xf>
    <xf numFmtId="0" fontId="1" fillId="9" borderId="3" xfId="1" applyFill="1" applyBorder="1"/>
    <xf numFmtId="0" fontId="1" fillId="9" borderId="2" xfId="1" applyFill="1" applyBorder="1"/>
    <xf numFmtId="0" fontId="1" fillId="9" borderId="4" xfId="1" applyFill="1" applyBorder="1"/>
    <xf numFmtId="0" fontId="4" fillId="10" borderId="50" xfId="1" applyFont="1" applyFill="1" applyBorder="1" applyAlignment="1" applyProtection="1">
      <alignment horizontal="center" vertical="center"/>
      <protection locked="0"/>
    </xf>
    <xf numFmtId="0" fontId="27" fillId="9" borderId="0" xfId="1" applyFont="1" applyFill="1" applyBorder="1"/>
    <xf numFmtId="0" fontId="27" fillId="9" borderId="47" xfId="1" applyFont="1" applyFill="1" applyBorder="1" applyAlignment="1">
      <alignment wrapText="1"/>
    </xf>
    <xf numFmtId="0" fontId="27" fillId="9" borderId="0" xfId="1" applyFont="1" applyFill="1" applyBorder="1" applyAlignment="1">
      <alignment wrapText="1"/>
    </xf>
    <xf numFmtId="0" fontId="26" fillId="9" borderId="47" xfId="1" applyFont="1" applyFill="1" applyBorder="1" applyAlignment="1">
      <alignment horizontal="center" vertical="center"/>
    </xf>
    <xf numFmtId="0" fontId="26" fillId="9" borderId="0" xfId="1" applyFont="1" applyFill="1" applyBorder="1" applyAlignment="1">
      <alignment horizontal="center" vertical="center"/>
    </xf>
    <xf numFmtId="0" fontId="26" fillId="9" borderId="48" xfId="1" applyFont="1" applyFill="1" applyBorder="1" applyAlignment="1">
      <alignment horizontal="center" vertical="center"/>
    </xf>
    <xf numFmtId="0" fontId="4" fillId="9" borderId="47" xfId="1" applyFont="1" applyFill="1" applyBorder="1" applyAlignment="1">
      <alignment vertical="center" wrapText="1"/>
    </xf>
    <xf numFmtId="0" fontId="4" fillId="9" borderId="0" xfId="1" applyFont="1" applyFill="1" applyBorder="1" applyAlignment="1">
      <alignment vertical="center" wrapText="1"/>
    </xf>
    <xf numFmtId="0" fontId="28" fillId="9" borderId="0" xfId="1" applyFont="1" applyFill="1" applyBorder="1" applyAlignment="1">
      <alignment vertical="center"/>
    </xf>
    <xf numFmtId="0" fontId="27" fillId="9" borderId="0" xfId="1" applyFont="1" applyFill="1" applyBorder="1" applyAlignment="1">
      <alignment vertical="center"/>
    </xf>
    <xf numFmtId="0" fontId="27" fillId="9" borderId="48" xfId="1" applyFont="1" applyFill="1" applyBorder="1" applyAlignment="1">
      <alignment vertical="center"/>
    </xf>
    <xf numFmtId="0" fontId="5" fillId="9" borderId="0" xfId="1" applyFont="1" applyFill="1" applyBorder="1" applyAlignment="1">
      <alignment horizontal="center" vertical="center"/>
    </xf>
    <xf numFmtId="0" fontId="28" fillId="9" borderId="48" xfId="1" applyFont="1" applyFill="1" applyBorder="1" applyAlignment="1">
      <alignment vertical="center"/>
    </xf>
    <xf numFmtId="0" fontId="27" fillId="9" borderId="0" xfId="1" applyFont="1" applyFill="1" applyBorder="1" applyAlignment="1">
      <alignment vertical="top"/>
    </xf>
    <xf numFmtId="0" fontId="5" fillId="9" borderId="0" xfId="1" applyFont="1" applyFill="1" applyBorder="1" applyAlignment="1">
      <alignment horizontal="right" vertical="center" wrapText="1"/>
    </xf>
    <xf numFmtId="0" fontId="4" fillId="9" borderId="0" xfId="1" applyFont="1" applyFill="1" applyBorder="1" applyAlignment="1">
      <alignment horizontal="right" vertical="center" wrapText="1"/>
    </xf>
    <xf numFmtId="14" fontId="4" fillId="11" borderId="0" xfId="1" applyNumberFormat="1" applyFont="1" applyFill="1" applyBorder="1" applyAlignment="1" applyProtection="1">
      <alignment horizontal="center" vertical="center"/>
      <protection locked="0"/>
    </xf>
    <xf numFmtId="14" fontId="4" fillId="12" borderId="0" xfId="1" applyNumberFormat="1" applyFont="1" applyFill="1" applyBorder="1" applyAlignment="1" applyProtection="1">
      <alignment horizontal="center" vertical="center"/>
      <protection locked="0"/>
    </xf>
    <xf numFmtId="0" fontId="29" fillId="9" borderId="0" xfId="1" applyFont="1" applyFill="1" applyBorder="1" applyAlignment="1"/>
    <xf numFmtId="0" fontId="30" fillId="9" borderId="0" xfId="1" applyFont="1" applyFill="1" applyBorder="1" applyAlignment="1">
      <alignment vertical="center"/>
    </xf>
    <xf numFmtId="0" fontId="31" fillId="9" borderId="48" xfId="1" applyFont="1" applyFill="1" applyBorder="1" applyAlignment="1">
      <alignment vertical="center"/>
    </xf>
    <xf numFmtId="0" fontId="33" fillId="9" borderId="0" xfId="1" applyFont="1" applyFill="1" applyBorder="1" applyAlignment="1">
      <alignment vertical="center"/>
    </xf>
    <xf numFmtId="0" fontId="34" fillId="9" borderId="0" xfId="1" applyFont="1" applyFill="1" applyBorder="1" applyAlignment="1">
      <alignment vertical="center"/>
    </xf>
    <xf numFmtId="0" fontId="32" fillId="9" borderId="48" xfId="1" applyFont="1" applyFill="1" applyBorder="1" applyAlignment="1">
      <alignment vertical="center"/>
    </xf>
    <xf numFmtId="0" fontId="29" fillId="9" borderId="48" xfId="1" applyFont="1" applyFill="1" applyBorder="1"/>
    <xf numFmtId="49" fontId="4" fillId="10" borderId="50" xfId="1" applyNumberFormat="1" applyFont="1" applyFill="1" applyBorder="1" applyAlignment="1" applyProtection="1">
      <alignment horizontal="center" vertical="center"/>
      <protection locked="0"/>
    </xf>
    <xf numFmtId="1" fontId="4" fillId="10" borderId="50" xfId="1" applyNumberFormat="1" applyFont="1" applyFill="1" applyBorder="1" applyAlignment="1" applyProtection="1">
      <alignment horizontal="center" vertical="center"/>
      <protection locked="0"/>
    </xf>
    <xf numFmtId="0" fontId="4" fillId="10" borderId="50" xfId="1" applyFont="1" applyFill="1" applyBorder="1" applyAlignment="1" applyProtection="1">
      <alignment horizontal="center" vertical="center"/>
    </xf>
    <xf numFmtId="164" fontId="4" fillId="0" borderId="15" xfId="1" applyNumberFormat="1" applyFont="1" applyFill="1" applyBorder="1" applyAlignment="1" applyProtection="1">
      <alignment horizontal="center" vertical="center"/>
    </xf>
    <xf numFmtId="164" fontId="4" fillId="8" borderId="15" xfId="1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center" vertical="center" wrapText="1"/>
    </xf>
    <xf numFmtId="0" fontId="17" fillId="3" borderId="17" xfId="1" applyFont="1" applyFill="1" applyBorder="1" applyAlignment="1" applyProtection="1">
      <alignment horizontal="center" vertical="center"/>
    </xf>
    <xf numFmtId="3" fontId="17" fillId="3" borderId="17" xfId="1" applyNumberFormat="1" applyFont="1" applyFill="1" applyBorder="1" applyAlignment="1" applyProtection="1">
      <alignment horizontal="center" vertical="center" wrapText="1"/>
    </xf>
    <xf numFmtId="3" fontId="3" fillId="0" borderId="51" xfId="1" applyNumberFormat="1" applyFont="1" applyFill="1" applyBorder="1" applyAlignment="1" applyProtection="1">
      <alignment vertical="center"/>
      <protection locked="0"/>
    </xf>
    <xf numFmtId="3" fontId="3" fillId="0" borderId="51" xfId="1" applyNumberFormat="1" applyFont="1" applyFill="1" applyBorder="1" applyAlignment="1" applyProtection="1">
      <alignment vertical="center"/>
      <protection locked="0" hidden="1"/>
    </xf>
    <xf numFmtId="3" fontId="17" fillId="3" borderId="19" xfId="1" applyNumberFormat="1" applyFont="1" applyFill="1" applyBorder="1" applyAlignment="1" applyProtection="1">
      <alignment horizontal="center" vertical="center" wrapText="1"/>
    </xf>
    <xf numFmtId="3" fontId="17" fillId="3" borderId="18" xfId="1" applyNumberFormat="1" applyFont="1" applyFill="1" applyBorder="1" applyAlignment="1" applyProtection="1">
      <alignment horizontal="center" vertical="center" wrapText="1"/>
    </xf>
    <xf numFmtId="3" fontId="5" fillId="0" borderId="15" xfId="1" applyNumberFormat="1" applyFont="1" applyFill="1" applyBorder="1" applyAlignment="1" applyProtection="1">
      <alignment horizontal="right" vertical="center" shrinkToFit="1"/>
      <protection locked="0"/>
    </xf>
    <xf numFmtId="3" fontId="16" fillId="8" borderId="15" xfId="1" applyNumberFormat="1" applyFont="1" applyFill="1" applyBorder="1" applyAlignment="1" applyProtection="1">
      <alignment horizontal="right" vertical="center" shrinkToFit="1"/>
    </xf>
    <xf numFmtId="3" fontId="5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4" fillId="3" borderId="18" xfId="4" applyFont="1" applyFill="1" applyBorder="1" applyAlignment="1" applyProtection="1">
      <alignment horizontal="center" vertical="center" wrapText="1"/>
    </xf>
    <xf numFmtId="0" fontId="17" fillId="3" borderId="17" xfId="4" applyFont="1" applyFill="1" applyBorder="1" applyAlignment="1" applyProtection="1">
      <alignment horizontal="center" vertical="center"/>
    </xf>
    <xf numFmtId="164" fontId="4" fillId="0" borderId="15" xfId="1" applyNumberFormat="1" applyFont="1" applyFill="1" applyBorder="1" applyAlignment="1" applyProtection="1">
      <alignment horizontal="center" vertical="center"/>
    </xf>
    <xf numFmtId="164" fontId="4" fillId="8" borderId="15" xfId="1" applyNumberFormat="1" applyFont="1" applyFill="1" applyBorder="1" applyAlignment="1" applyProtection="1">
      <alignment horizontal="center" vertical="center"/>
    </xf>
    <xf numFmtId="164" fontId="4" fillId="8" borderId="16" xfId="1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/>
    </xf>
    <xf numFmtId="3" fontId="17" fillId="3" borderId="17" xfId="4" applyNumberFormat="1" applyFont="1" applyFill="1" applyBorder="1" applyAlignment="1" applyProtection="1">
      <alignment horizontal="center" vertical="center" wrapText="1"/>
    </xf>
    <xf numFmtId="164" fontId="4" fillId="9" borderId="15" xfId="1" applyNumberFormat="1" applyFont="1" applyFill="1" applyBorder="1" applyAlignment="1" applyProtection="1">
      <alignment horizontal="center" vertical="center"/>
    </xf>
    <xf numFmtId="164" fontId="4" fillId="8" borderId="14" xfId="1" applyNumberFormat="1" applyFont="1" applyFill="1" applyBorder="1" applyAlignment="1" applyProtection="1">
      <alignment horizontal="center" vertical="center"/>
    </xf>
    <xf numFmtId="3" fontId="17" fillId="3" borderId="18" xfId="4" applyNumberFormat="1" applyFont="1" applyFill="1" applyBorder="1" applyAlignment="1" applyProtection="1">
      <alignment horizontal="center" vertical="center" wrapText="1"/>
    </xf>
    <xf numFmtId="3" fontId="5" fillId="0" borderId="15" xfId="1" applyNumberFormat="1" applyFont="1" applyFill="1" applyBorder="1" applyAlignment="1" applyProtection="1">
      <alignment vertical="center"/>
      <protection locked="0"/>
    </xf>
    <xf numFmtId="3" fontId="16" fillId="8" borderId="15" xfId="1" applyNumberFormat="1" applyFont="1" applyFill="1" applyBorder="1" applyAlignment="1" applyProtection="1">
      <alignment vertical="center"/>
    </xf>
    <xf numFmtId="3" fontId="16" fillId="8" borderId="16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horizontal="right" vertical="center" shrinkToFit="1"/>
      <protection locked="0"/>
    </xf>
    <xf numFmtId="3" fontId="16" fillId="8" borderId="15" xfId="1" applyNumberFormat="1" applyFont="1" applyFill="1" applyBorder="1" applyAlignment="1" applyProtection="1">
      <alignment horizontal="right" vertical="center" shrinkToFit="1"/>
    </xf>
    <xf numFmtId="3" fontId="16" fillId="8" borderId="14" xfId="1" applyNumberFormat="1" applyFont="1" applyFill="1" applyBorder="1" applyAlignment="1" applyProtection="1">
      <alignment horizontal="right" vertical="center" shrinkToFit="1"/>
    </xf>
    <xf numFmtId="3" fontId="16" fillId="8" borderId="16" xfId="1" applyNumberFormat="1" applyFont="1" applyFill="1" applyBorder="1" applyAlignment="1" applyProtection="1">
      <alignment horizontal="right" vertical="center" shrinkToFit="1"/>
    </xf>
    <xf numFmtId="3" fontId="16" fillId="9" borderId="15" xfId="1" applyNumberFormat="1" applyFont="1" applyFill="1" applyBorder="1" applyAlignment="1" applyProtection="1">
      <alignment horizontal="right" vertical="center" shrinkToFit="1"/>
      <protection locked="0"/>
    </xf>
    <xf numFmtId="3" fontId="5" fillId="0" borderId="16" xfId="1" applyNumberFormat="1" applyFont="1" applyFill="1" applyBorder="1" applyAlignment="1" applyProtection="1">
      <alignment vertical="center"/>
      <protection locked="0"/>
    </xf>
    <xf numFmtId="3" fontId="16" fillId="8" borderId="15" xfId="1" applyNumberFormat="1" applyFont="1" applyFill="1" applyBorder="1" applyAlignment="1" applyProtection="1">
      <alignment horizontal="right" vertical="center" shrinkToFit="1"/>
      <protection locked="0"/>
    </xf>
    <xf numFmtId="3" fontId="16" fillId="8" borderId="16" xfId="1" applyNumberFormat="1" applyFont="1" applyFill="1" applyBorder="1" applyAlignment="1" applyProtection="1">
      <alignment horizontal="right" vertical="center" shrinkToFit="1"/>
      <protection locked="0"/>
    </xf>
    <xf numFmtId="4" fontId="17" fillId="3" borderId="18" xfId="4" applyNumberFormat="1" applyFont="1" applyFill="1" applyBorder="1" applyAlignment="1" applyProtection="1">
      <alignment horizontal="center" vertical="center" wrapText="1"/>
    </xf>
    <xf numFmtId="164" fontId="4" fillId="8" borderId="15" xfId="1" applyNumberFormat="1" applyFont="1" applyFill="1" applyBorder="1" applyAlignment="1" applyProtection="1">
      <alignment horizontal="center" vertical="center"/>
    </xf>
    <xf numFmtId="164" fontId="4" fillId="8" borderId="16" xfId="1" applyNumberFormat="1" applyFont="1" applyFill="1" applyBorder="1" applyAlignment="1" applyProtection="1">
      <alignment horizontal="center" vertical="center"/>
    </xf>
    <xf numFmtId="3" fontId="17" fillId="3" borderId="17" xfId="4" applyNumberFormat="1" applyFont="1" applyFill="1" applyBorder="1" applyAlignment="1" applyProtection="1">
      <alignment horizontal="center" vertical="center" wrapText="1"/>
    </xf>
    <xf numFmtId="164" fontId="4" fillId="9" borderId="33" xfId="1" applyNumberFormat="1" applyFont="1" applyFill="1" applyBorder="1" applyAlignment="1" applyProtection="1">
      <alignment horizontal="center" vertical="center"/>
    </xf>
    <xf numFmtId="164" fontId="4" fillId="9" borderId="15" xfId="1" applyNumberFormat="1" applyFont="1" applyFill="1" applyBorder="1" applyAlignment="1" applyProtection="1">
      <alignment horizontal="center" vertical="center"/>
    </xf>
    <xf numFmtId="3" fontId="17" fillId="3" borderId="18" xfId="4" applyNumberFormat="1" applyFont="1" applyFill="1" applyBorder="1" applyAlignment="1" applyProtection="1">
      <alignment horizontal="center" vertical="center" wrapText="1"/>
    </xf>
    <xf numFmtId="3" fontId="5" fillId="0" borderId="33" xfId="1" applyNumberFormat="1" applyFont="1" applyFill="1" applyBorder="1" applyAlignment="1" applyProtection="1">
      <alignment horizontal="right" vertical="center"/>
      <protection locked="0"/>
    </xf>
    <xf numFmtId="3" fontId="16" fillId="8" borderId="15" xfId="1" applyNumberFormat="1" applyFont="1" applyFill="1" applyBorder="1" applyAlignment="1" applyProtection="1">
      <alignment horizontal="right" vertical="center"/>
    </xf>
    <xf numFmtId="3" fontId="5" fillId="0" borderId="15" xfId="1" applyNumberFormat="1" applyFont="1" applyFill="1" applyBorder="1" applyAlignment="1" applyProtection="1">
      <alignment horizontal="right" vertical="center"/>
      <protection locked="0"/>
    </xf>
    <xf numFmtId="3" fontId="16" fillId="8" borderId="16" xfId="1" applyNumberFormat="1" applyFont="1" applyFill="1" applyBorder="1" applyAlignment="1" applyProtection="1">
      <alignment horizontal="right" vertical="center"/>
    </xf>
    <xf numFmtId="3" fontId="5" fillId="0" borderId="33" xfId="1" applyNumberFormat="1" applyFont="1" applyFill="1" applyBorder="1" applyAlignment="1" applyProtection="1">
      <alignment vertical="center"/>
      <protection locked="0"/>
    </xf>
    <xf numFmtId="3" fontId="5" fillId="0" borderId="15" xfId="1" applyNumberFormat="1" applyFont="1" applyFill="1" applyBorder="1" applyAlignment="1" applyProtection="1">
      <alignment vertical="center"/>
      <protection locked="0"/>
    </xf>
    <xf numFmtId="3" fontId="16" fillId="8" borderId="15" xfId="1" applyNumberFormat="1" applyFont="1" applyFill="1" applyBorder="1" applyAlignment="1" applyProtection="1">
      <alignment vertical="center"/>
    </xf>
    <xf numFmtId="3" fontId="16" fillId="8" borderId="16" xfId="1" applyNumberFormat="1" applyFont="1" applyFill="1" applyBorder="1" applyAlignment="1" applyProtection="1">
      <alignment vertical="center"/>
    </xf>
    <xf numFmtId="3" fontId="16" fillId="8" borderId="50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35" fillId="0" borderId="47" xfId="1" applyNumberFormat="1" applyFont="1" applyFill="1" applyBorder="1" applyAlignment="1" applyProtection="1">
      <alignment vertical="center"/>
      <protection locked="0"/>
    </xf>
    <xf numFmtId="3" fontId="35" fillId="0" borderId="49" xfId="1" applyNumberFormat="1" applyFont="1" applyFill="1" applyBorder="1" applyAlignment="1" applyProtection="1">
      <alignment vertical="center"/>
      <protection locked="0"/>
    </xf>
    <xf numFmtId="3" fontId="2" fillId="0" borderId="3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3" fontId="4" fillId="10" borderId="50" xfId="1" applyNumberFormat="1" applyFont="1" applyFill="1" applyBorder="1" applyAlignment="1" applyProtection="1">
      <alignment horizontal="center" vertical="center"/>
      <protection locked="0"/>
    </xf>
    <xf numFmtId="49" fontId="4" fillId="10" borderId="4" xfId="1" applyNumberFormat="1" applyFont="1" applyFill="1" applyBorder="1" applyAlignment="1" applyProtection="1">
      <alignment horizontal="center" vertical="center"/>
      <protection locked="0"/>
    </xf>
    <xf numFmtId="0" fontId="27" fillId="9" borderId="0" xfId="1" applyFont="1" applyFill="1" applyBorder="1"/>
    <xf numFmtId="0" fontId="27" fillId="9" borderId="0" xfId="1" applyFont="1" applyFill="1" applyBorder="1" applyAlignment="1">
      <alignment vertical="top"/>
    </xf>
    <xf numFmtId="3" fontId="37" fillId="0" borderId="44" xfId="1" applyNumberFormat="1" applyFont="1" applyFill="1" applyBorder="1" applyAlignment="1" applyProtection="1">
      <alignment vertical="center" shrinkToFit="1"/>
      <protection locked="0"/>
    </xf>
    <xf numFmtId="0" fontId="4" fillId="10" borderId="3" xfId="1" applyFont="1" applyFill="1" applyBorder="1" applyAlignment="1" applyProtection="1">
      <alignment vertical="center"/>
      <protection locked="0"/>
    </xf>
    <xf numFmtId="0" fontId="4" fillId="10" borderId="2" xfId="1" applyFont="1" applyFill="1" applyBorder="1" applyAlignment="1" applyProtection="1">
      <alignment vertical="center"/>
      <protection locked="0"/>
    </xf>
    <xf numFmtId="0" fontId="4" fillId="10" borderId="4" xfId="1" applyFont="1" applyFill="1" applyBorder="1" applyAlignment="1" applyProtection="1">
      <alignment vertical="center"/>
      <protection locked="0"/>
    </xf>
    <xf numFmtId="0" fontId="5" fillId="9" borderId="47" xfId="1" applyFont="1" applyFill="1" applyBorder="1" applyAlignment="1">
      <alignment horizontal="left" vertical="center"/>
    </xf>
    <xf numFmtId="0" fontId="5" fillId="9" borderId="48" xfId="1" applyFont="1" applyFill="1" applyBorder="1" applyAlignment="1">
      <alignment horizontal="left" vertical="center"/>
    </xf>
    <xf numFmtId="0" fontId="27" fillId="9" borderId="0" xfId="1" applyFont="1" applyFill="1" applyBorder="1"/>
    <xf numFmtId="0" fontId="27" fillId="9" borderId="0" xfId="1" applyFont="1" applyFill="1" applyBorder="1" applyAlignment="1">
      <alignment vertical="top"/>
    </xf>
    <xf numFmtId="0" fontId="5" fillId="9" borderId="47" xfId="1" applyFont="1" applyFill="1" applyBorder="1" applyAlignment="1">
      <alignment horizontal="right" vertical="center" wrapText="1"/>
    </xf>
    <xf numFmtId="0" fontId="5" fillId="9" borderId="48" xfId="1" applyFont="1" applyFill="1" applyBorder="1" applyAlignment="1">
      <alignment horizontal="right" vertical="center" wrapText="1"/>
    </xf>
    <xf numFmtId="0" fontId="4" fillId="10" borderId="3" xfId="1" applyFont="1" applyFill="1" applyBorder="1" applyAlignment="1" applyProtection="1">
      <alignment horizontal="center" vertical="center"/>
      <protection locked="0"/>
    </xf>
    <xf numFmtId="0" fontId="4" fillId="10" borderId="4" xfId="1" applyFont="1" applyFill="1" applyBorder="1" applyAlignment="1" applyProtection="1">
      <alignment horizontal="center" vertical="center"/>
      <protection locked="0"/>
    </xf>
    <xf numFmtId="0" fontId="5" fillId="9" borderId="47" xfId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 vertical="center"/>
    </xf>
    <xf numFmtId="0" fontId="4" fillId="10" borderId="5" xfId="1" applyFont="1" applyFill="1" applyBorder="1" applyAlignment="1" applyProtection="1">
      <alignment vertical="center"/>
    </xf>
    <xf numFmtId="0" fontId="4" fillId="10" borderId="6" xfId="1" applyFont="1" applyFill="1" applyBorder="1" applyAlignment="1" applyProtection="1">
      <alignment vertical="center"/>
    </xf>
    <xf numFmtId="0" fontId="4" fillId="10" borderId="7" xfId="1" applyFont="1" applyFill="1" applyBorder="1" applyAlignment="1" applyProtection="1">
      <alignment vertical="center"/>
    </xf>
    <xf numFmtId="0" fontId="4" fillId="10" borderId="5" xfId="1" applyFont="1" applyFill="1" applyBorder="1" applyAlignment="1" applyProtection="1">
      <alignment horizontal="center" vertical="center"/>
      <protection locked="0"/>
    </xf>
    <xf numFmtId="0" fontId="4" fillId="10" borderId="6" xfId="1" applyFont="1" applyFill="1" applyBorder="1" applyAlignment="1" applyProtection="1">
      <alignment horizontal="center" vertical="center"/>
      <protection locked="0"/>
    </xf>
    <xf numFmtId="0" fontId="4" fillId="10" borderId="7" xfId="1" applyFont="1" applyFill="1" applyBorder="1" applyAlignment="1" applyProtection="1">
      <alignment horizontal="center" vertical="center"/>
      <protection locked="0"/>
    </xf>
    <xf numFmtId="0" fontId="27" fillId="9" borderId="1" xfId="1" applyFont="1" applyFill="1" applyBorder="1" applyAlignment="1">
      <alignment vertical="top"/>
    </xf>
    <xf numFmtId="0" fontId="5" fillId="9" borderId="1" xfId="1" applyFont="1" applyFill="1" applyBorder="1" applyAlignment="1">
      <alignment horizontal="left" vertical="center" wrapText="1"/>
    </xf>
    <xf numFmtId="0" fontId="5" fillId="9" borderId="47" xfId="1" applyFont="1" applyFill="1" applyBorder="1" applyAlignment="1">
      <alignment horizontal="right" vertical="center"/>
    </xf>
    <xf numFmtId="0" fontId="5" fillId="9" borderId="0" xfId="1" applyFont="1" applyFill="1" applyBorder="1" applyAlignment="1">
      <alignment horizontal="right" vertical="center"/>
    </xf>
    <xf numFmtId="0" fontId="28" fillId="9" borderId="0" xfId="1" applyFont="1" applyFill="1" applyBorder="1" applyAlignment="1">
      <alignment vertical="center"/>
    </xf>
    <xf numFmtId="0" fontId="32" fillId="9" borderId="0" xfId="1" applyFont="1" applyFill="1" applyBorder="1" applyAlignment="1">
      <alignment vertical="center"/>
    </xf>
    <xf numFmtId="0" fontId="32" fillId="9" borderId="48" xfId="1" applyFont="1" applyFill="1" applyBorder="1" applyAlignment="1">
      <alignment vertical="center"/>
    </xf>
    <xf numFmtId="0" fontId="5" fillId="9" borderId="0" xfId="1" applyFont="1" applyFill="1" applyBorder="1" applyAlignment="1">
      <alignment vertical="center"/>
    </xf>
    <xf numFmtId="0" fontId="36" fillId="10" borderId="3" xfId="6" applyFill="1" applyBorder="1" applyProtection="1">
      <protection locked="0"/>
    </xf>
    <xf numFmtId="0" fontId="27" fillId="10" borderId="2" xfId="1" applyFont="1" applyFill="1" applyBorder="1" applyProtection="1">
      <protection locked="0"/>
    </xf>
    <xf numFmtId="0" fontId="27" fillId="10" borderId="4" xfId="1" applyFont="1" applyFill="1" applyBorder="1" applyProtection="1">
      <protection locked="0"/>
    </xf>
    <xf numFmtId="0" fontId="27" fillId="9" borderId="0" xfId="1" applyFont="1" applyFill="1" applyBorder="1" applyAlignment="1">
      <alignment vertical="center"/>
    </xf>
    <xf numFmtId="0" fontId="27" fillId="9" borderId="48" xfId="1" applyFont="1" applyFill="1" applyBorder="1" applyAlignment="1">
      <alignment vertical="center"/>
    </xf>
    <xf numFmtId="49" fontId="4" fillId="10" borderId="3" xfId="1" applyNumberFormat="1" applyFont="1" applyFill="1" applyBorder="1" applyAlignment="1" applyProtection="1">
      <alignment horizontal="center" vertical="center"/>
      <protection locked="0"/>
    </xf>
    <xf numFmtId="49" fontId="4" fillId="10" borderId="4" xfId="1" applyNumberFormat="1" applyFont="1" applyFill="1" applyBorder="1" applyAlignment="1" applyProtection="1">
      <alignment horizontal="center" vertical="center"/>
      <protection locked="0"/>
    </xf>
    <xf numFmtId="0" fontId="5" fillId="9" borderId="47" xfId="1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0" fontId="5" fillId="9" borderId="48" xfId="1" applyFont="1" applyFill="1" applyBorder="1" applyAlignment="1">
      <alignment horizontal="center" vertical="center" wrapText="1"/>
    </xf>
    <xf numFmtId="0" fontId="28" fillId="9" borderId="47" xfId="1" applyFont="1" applyFill="1" applyBorder="1" applyAlignment="1">
      <alignment vertical="center"/>
    </xf>
    <xf numFmtId="0" fontId="27" fillId="9" borderId="47" xfId="1" applyFont="1" applyFill="1" applyBorder="1" applyAlignment="1">
      <alignment wrapText="1"/>
    </xf>
    <xf numFmtId="0" fontId="27" fillId="9" borderId="0" xfId="1" applyFont="1" applyFill="1" applyBorder="1" applyAlignment="1">
      <alignment wrapText="1"/>
    </xf>
    <xf numFmtId="0" fontId="23" fillId="9" borderId="31" xfId="1" applyFont="1" applyFill="1" applyBorder="1" applyAlignment="1">
      <alignment vertical="center"/>
    </xf>
    <xf numFmtId="0" fontId="23" fillId="9" borderId="1" xfId="1" applyFont="1" applyFill="1" applyBorder="1" applyAlignment="1">
      <alignment vertical="center"/>
    </xf>
    <xf numFmtId="0" fontId="26" fillId="9" borderId="47" xfId="1" applyFont="1" applyFill="1" applyBorder="1" applyAlignment="1">
      <alignment horizontal="center" vertical="center"/>
    </xf>
    <xf numFmtId="0" fontId="26" fillId="9" borderId="0" xfId="1" applyFont="1" applyFill="1" applyBorder="1" applyAlignment="1">
      <alignment horizontal="center" vertical="center"/>
    </xf>
    <xf numFmtId="0" fontId="26" fillId="9" borderId="48" xfId="1" applyFont="1" applyFill="1" applyBorder="1" applyAlignment="1">
      <alignment horizontal="center" vertical="center"/>
    </xf>
    <xf numFmtId="0" fontId="4" fillId="9" borderId="47" xfId="1" applyFont="1" applyFill="1" applyBorder="1" applyAlignment="1">
      <alignment vertical="center" wrapText="1"/>
    </xf>
    <xf numFmtId="0" fontId="4" fillId="9" borderId="0" xfId="1" applyFont="1" applyFill="1" applyBorder="1" applyAlignment="1">
      <alignment vertical="center" wrapText="1"/>
    </xf>
    <xf numFmtId="14" fontId="4" fillId="10" borderId="3" xfId="1" applyNumberFormat="1" applyFont="1" applyFill="1" applyBorder="1" applyAlignment="1" applyProtection="1">
      <alignment horizontal="center" vertical="center"/>
      <protection locked="0"/>
    </xf>
    <xf numFmtId="14" fontId="4" fillId="1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27" fillId="9" borderId="0" xfId="1" applyFont="1" applyFill="1" applyBorder="1" applyAlignment="1">
      <alignment vertical="center" wrapText="1"/>
    </xf>
    <xf numFmtId="0" fontId="25" fillId="9" borderId="47" xfId="1" applyFont="1" applyFill="1" applyBorder="1" applyAlignment="1">
      <alignment horizontal="center" vertical="center" wrapText="1"/>
    </xf>
    <xf numFmtId="0" fontId="25" fillId="9" borderId="0" xfId="1" applyFont="1" applyFill="1" applyBorder="1" applyAlignment="1">
      <alignment horizontal="center" vertical="center" wrapText="1"/>
    </xf>
    <xf numFmtId="0" fontId="3" fillId="9" borderId="0" xfId="1" applyFont="1" applyFill="1" applyBorder="1" applyAlignment="1">
      <alignment horizontal="right" vertical="center" wrapText="1"/>
    </xf>
    <xf numFmtId="0" fontId="3" fillId="9" borderId="48" xfId="1" applyFont="1" applyFill="1" applyBorder="1" applyAlignment="1">
      <alignment horizontal="right" vertical="center" wrapText="1"/>
    </xf>
    <xf numFmtId="0" fontId="4" fillId="10" borderId="5" xfId="1" applyFont="1" applyFill="1" applyBorder="1" applyAlignment="1" applyProtection="1">
      <alignment vertical="center"/>
      <protection locked="0"/>
    </xf>
    <xf numFmtId="0" fontId="4" fillId="10" borderId="6" xfId="1" applyFont="1" applyFill="1" applyBorder="1" applyAlignment="1" applyProtection="1">
      <alignment vertical="center"/>
      <protection locked="0"/>
    </xf>
    <xf numFmtId="0" fontId="4" fillId="10" borderId="7" xfId="1" applyFont="1" applyFill="1" applyBorder="1" applyAlignment="1" applyProtection="1">
      <alignment vertical="center"/>
      <protection locked="0"/>
    </xf>
    <xf numFmtId="0" fontId="4" fillId="10" borderId="5" xfId="1" applyFont="1" applyFill="1" applyBorder="1" applyAlignment="1" applyProtection="1">
      <alignment horizontal="left" vertical="center"/>
      <protection locked="0"/>
    </xf>
    <xf numFmtId="0" fontId="4" fillId="10" borderId="6" xfId="1" applyFont="1" applyFill="1" applyBorder="1" applyAlignment="1" applyProtection="1">
      <alignment horizontal="left" vertical="center"/>
      <protection locked="0"/>
    </xf>
    <xf numFmtId="0" fontId="4" fillId="10" borderId="7" xfId="1" applyFont="1" applyFill="1" applyBorder="1" applyAlignment="1" applyProtection="1">
      <alignment horizontal="left" vertical="center"/>
      <protection locked="0"/>
    </xf>
    <xf numFmtId="0" fontId="4" fillId="10" borderId="2" xfId="1" applyFont="1" applyFill="1" applyBorder="1" applyAlignment="1" applyProtection="1">
      <alignment horizontal="center" vertical="center"/>
      <protection locked="0"/>
    </xf>
    <xf numFmtId="0" fontId="4" fillId="2" borderId="3" xfId="5" applyFont="1" applyFill="1" applyBorder="1" applyAlignment="1" applyProtection="1">
      <alignment horizontal="left" vertical="center"/>
      <protection locked="0" hidden="1"/>
    </xf>
    <xf numFmtId="0" fontId="4" fillId="2" borderId="2" xfId="5" applyFont="1" applyFill="1" applyBorder="1" applyAlignment="1" applyProtection="1">
      <alignment horizontal="left" vertical="center"/>
      <protection locked="0" hidden="1"/>
    </xf>
    <xf numFmtId="0" fontId="4" fillId="2" borderId="4" xfId="5" applyFont="1" applyFill="1" applyBorder="1" applyAlignment="1" applyProtection="1">
      <alignment horizontal="left" vertical="center"/>
      <protection locked="0" hidden="1"/>
    </xf>
    <xf numFmtId="0" fontId="5" fillId="9" borderId="6" xfId="1" applyFont="1" applyFill="1" applyBorder="1" applyAlignment="1">
      <alignment horizontal="left" vertical="center" wrapText="1"/>
    </xf>
    <xf numFmtId="0" fontId="5" fillId="9" borderId="1" xfId="1" applyFont="1" applyFill="1" applyBorder="1" applyAlignment="1">
      <alignment vertical="center"/>
    </xf>
    <xf numFmtId="49" fontId="4" fillId="10" borderId="3" xfId="1" applyNumberFormat="1" applyFont="1" applyFill="1" applyBorder="1" applyAlignment="1" applyProtection="1">
      <alignment vertical="center"/>
      <protection locked="0"/>
    </xf>
    <xf numFmtId="49" fontId="4" fillId="10" borderId="2" xfId="1" applyNumberFormat="1" applyFont="1" applyFill="1" applyBorder="1" applyAlignment="1" applyProtection="1">
      <alignment vertical="center"/>
      <protection locked="0"/>
    </xf>
    <xf numFmtId="49" fontId="4" fillId="10" borderId="4" xfId="1" applyNumberFormat="1" applyFont="1" applyFill="1" applyBorder="1" applyAlignment="1" applyProtection="1">
      <alignment vertical="center"/>
      <protection locked="0"/>
    </xf>
    <xf numFmtId="0" fontId="27" fillId="9" borderId="47" xfId="1" applyFont="1" applyFill="1" applyBorder="1"/>
    <xf numFmtId="0" fontId="5" fillId="9" borderId="48" xfId="1" applyFont="1" applyFill="1" applyBorder="1" applyAlignment="1">
      <alignment horizontal="center" vertical="center"/>
    </xf>
    <xf numFmtId="0" fontId="36" fillId="10" borderId="3" xfId="6" applyFill="1" applyBorder="1" applyAlignment="1" applyProtection="1">
      <alignment vertical="center"/>
      <protection locked="0"/>
    </xf>
    <xf numFmtId="0" fontId="36" fillId="10" borderId="2" xfId="6" applyFill="1" applyBorder="1" applyAlignment="1" applyProtection="1">
      <alignment vertical="center"/>
      <protection locked="0"/>
    </xf>
    <xf numFmtId="0" fontId="36" fillId="10" borderId="4" xfId="6" applyFill="1" applyBorder="1" applyAlignment="1" applyProtection="1">
      <alignment vertical="center"/>
      <protection locked="0"/>
    </xf>
    <xf numFmtId="0" fontId="27" fillId="9" borderId="1" xfId="1" applyFont="1" applyFill="1" applyBorder="1"/>
    <xf numFmtId="0" fontId="5" fillId="9" borderId="0" xfId="1" applyFont="1" applyFill="1" applyBorder="1" applyAlignment="1">
      <alignment horizontal="right" vertical="center" wrapText="1"/>
    </xf>
    <xf numFmtId="0" fontId="27" fillId="10" borderId="3" xfId="1" applyFont="1" applyFill="1" applyBorder="1" applyAlignment="1" applyProtection="1">
      <alignment vertical="center"/>
      <protection locked="0"/>
    </xf>
    <xf numFmtId="0" fontId="27" fillId="10" borderId="2" xfId="1" applyFont="1" applyFill="1" applyBorder="1" applyAlignment="1" applyProtection="1">
      <alignment vertical="center"/>
      <protection locked="0"/>
    </xf>
    <xf numFmtId="0" fontId="27" fillId="10" borderId="4" xfId="1" applyFont="1" applyFill="1" applyBorder="1" applyAlignment="1" applyProtection="1">
      <alignment vertical="center"/>
      <protection locked="0"/>
    </xf>
    <xf numFmtId="0" fontId="5" fillId="0" borderId="15" xfId="1" applyFont="1" applyFill="1" applyBorder="1" applyAlignment="1" applyProtection="1">
      <alignment horizontal="left" vertical="center" wrapText="1"/>
    </xf>
    <xf numFmtId="0" fontId="16" fillId="8" borderId="25" xfId="1" applyFont="1" applyFill="1" applyBorder="1" applyAlignment="1" applyProtection="1">
      <alignment horizontal="left" vertical="center" wrapText="1"/>
    </xf>
    <xf numFmtId="0" fontId="16" fillId="8" borderId="26" xfId="1" applyFont="1" applyFill="1" applyBorder="1" applyAlignment="1" applyProtection="1">
      <alignment horizontal="left" vertical="center" wrapText="1"/>
    </xf>
    <xf numFmtId="0" fontId="16" fillId="8" borderId="27" xfId="1" applyFont="1" applyFill="1" applyBorder="1" applyAlignment="1" applyProtection="1">
      <alignment horizontal="left" vertical="center" wrapText="1"/>
    </xf>
    <xf numFmtId="0" fontId="14" fillId="8" borderId="15" xfId="1" applyFont="1" applyFill="1" applyBorder="1" applyAlignment="1" applyProtection="1">
      <alignment horizontal="left" vertical="center" wrapText="1"/>
    </xf>
    <xf numFmtId="0" fontId="16" fillId="0" borderId="15" xfId="1" applyFont="1" applyFill="1" applyBorder="1" applyAlignment="1" applyProtection="1">
      <alignment horizontal="left" vertical="center" wrapText="1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0" fontId="5" fillId="0" borderId="27" xfId="1" applyFont="1" applyFill="1" applyBorder="1" applyAlignment="1" applyProtection="1">
      <alignment horizontal="left" vertical="center" wrapText="1"/>
    </xf>
    <xf numFmtId="0" fontId="14" fillId="8" borderId="25" xfId="1" applyFont="1" applyFill="1" applyBorder="1" applyAlignment="1" applyProtection="1">
      <alignment horizontal="left" vertical="center" wrapText="1"/>
    </xf>
    <xf numFmtId="0" fontId="14" fillId="8" borderId="26" xfId="1" applyFont="1" applyFill="1" applyBorder="1" applyAlignment="1" applyProtection="1">
      <alignment horizontal="left" vertical="center" wrapText="1"/>
    </xf>
    <xf numFmtId="0" fontId="14" fillId="8" borderId="27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Alignment="1" applyProtection="1">
      <alignment horizontal="center" wrapText="1"/>
      <protection locked="0"/>
    </xf>
    <xf numFmtId="0" fontId="2" fillId="0" borderId="2" xfId="1" applyFont="1" applyFill="1" applyBorder="1" applyAlignment="1" applyProtection="1">
      <alignment horizontal="right" vertical="top" wrapText="1"/>
    </xf>
    <xf numFmtId="0" fontId="2" fillId="0" borderId="2" xfId="1" applyFont="1" applyBorder="1" applyAlignment="1" applyProtection="1">
      <alignment horizontal="right" vertical="top" wrapText="1"/>
    </xf>
    <xf numFmtId="0" fontId="6" fillId="2" borderId="5" xfId="1" applyFont="1" applyFill="1" applyBorder="1" applyAlignment="1" applyProtection="1">
      <alignment vertical="center" wrapText="1"/>
      <protection locked="0"/>
    </xf>
    <xf numFmtId="0" fontId="1" fillId="0" borderId="6" xfId="1" applyBorder="1" applyAlignment="1" applyProtection="1">
      <alignment vertical="center" wrapText="1"/>
      <protection locked="0"/>
    </xf>
    <xf numFmtId="0" fontId="1" fillId="0" borderId="7" xfId="1" applyBorder="1" applyAlignment="1" applyProtection="1">
      <alignment vertical="center" wrapText="1"/>
      <protection locked="0"/>
    </xf>
    <xf numFmtId="0" fontId="17" fillId="3" borderId="2" xfId="1" applyFont="1" applyFill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4" fillId="3" borderId="31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32" xfId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left" vertical="center" wrapText="1"/>
    </xf>
    <xf numFmtId="0" fontId="2" fillId="4" borderId="4" xfId="1" applyFont="1" applyFill="1" applyBorder="1" applyAlignment="1" applyProtection="1">
      <alignment horizontal="left" vertical="center" wrapText="1"/>
    </xf>
    <xf numFmtId="0" fontId="14" fillId="0" borderId="28" xfId="1" applyFont="1" applyFill="1" applyBorder="1" applyAlignment="1" applyProtection="1">
      <alignment horizontal="left" vertical="center" wrapText="1"/>
    </xf>
    <xf numFmtId="0" fontId="14" fillId="0" borderId="29" xfId="1" applyFont="1" applyFill="1" applyBorder="1" applyAlignment="1" applyProtection="1">
      <alignment horizontal="left" vertical="center" wrapText="1"/>
    </xf>
    <xf numFmtId="0" fontId="14" fillId="0" borderId="30" xfId="1" applyFont="1" applyFill="1" applyBorder="1" applyAlignment="1" applyProtection="1">
      <alignment horizontal="left" vertical="center" wrapText="1"/>
    </xf>
    <xf numFmtId="0" fontId="16" fillId="0" borderId="25" xfId="1" applyFont="1" applyFill="1" applyBorder="1" applyAlignment="1" applyProtection="1">
      <alignment horizontal="left" vertical="center" wrapText="1"/>
    </xf>
    <xf numFmtId="0" fontId="16" fillId="0" borderId="26" xfId="1" applyFont="1" applyFill="1" applyBorder="1" applyAlignment="1" applyProtection="1">
      <alignment horizontal="left" vertical="center" wrapText="1"/>
    </xf>
    <xf numFmtId="0" fontId="16" fillId="0" borderId="27" xfId="1" applyFont="1" applyFill="1" applyBorder="1" applyAlignment="1" applyProtection="1">
      <alignment horizontal="left" vertical="center" wrapText="1"/>
    </xf>
    <xf numFmtId="0" fontId="16" fillId="8" borderId="15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16" xfId="1" applyFont="1" applyFill="1" applyBorder="1" applyAlignment="1" applyProtection="1">
      <alignment horizontal="left" vertical="center" wrapText="1"/>
    </xf>
    <xf numFmtId="0" fontId="14" fillId="0" borderId="25" xfId="1" applyFont="1" applyFill="1" applyBorder="1" applyAlignment="1" applyProtection="1">
      <alignment horizontal="left" vertical="center" wrapText="1"/>
    </xf>
    <xf numFmtId="0" fontId="14" fillId="0" borderId="26" xfId="1" applyFont="1" applyFill="1" applyBorder="1" applyAlignment="1" applyProtection="1">
      <alignment horizontal="left" vertical="center" wrapText="1"/>
    </xf>
    <xf numFmtId="0" fontId="14" fillId="0" borderId="27" xfId="1" applyFont="1" applyFill="1" applyBorder="1" applyAlignment="1" applyProtection="1">
      <alignment horizontal="left" vertical="center" wrapText="1"/>
    </xf>
    <xf numFmtId="0" fontId="14" fillId="0" borderId="22" xfId="1" applyFont="1" applyFill="1" applyBorder="1" applyAlignment="1" applyProtection="1">
      <alignment horizontal="left" vertical="center" wrapText="1"/>
    </xf>
    <xf numFmtId="0" fontId="14" fillId="0" borderId="23" xfId="1" applyFont="1" applyFill="1" applyBorder="1" applyAlignment="1" applyProtection="1">
      <alignment horizontal="left" vertical="center" wrapText="1"/>
    </xf>
    <xf numFmtId="0" fontId="14" fillId="0" borderId="24" xfId="1" applyFont="1" applyFill="1" applyBorder="1" applyAlignment="1" applyProtection="1">
      <alignment horizontal="left" vertical="center" wrapText="1"/>
    </xf>
    <xf numFmtId="0" fontId="11" fillId="4" borderId="14" xfId="1" applyFont="1" applyFill="1" applyBorder="1" applyAlignment="1" applyProtection="1">
      <alignment horizontal="left" vertical="center" wrapText="1"/>
    </xf>
    <xf numFmtId="0" fontId="13" fillId="4" borderId="14" xfId="1" applyFont="1" applyFill="1" applyBorder="1" applyAlignment="1" applyProtection="1">
      <alignment vertical="center"/>
    </xf>
    <xf numFmtId="0" fontId="4" fillId="3" borderId="31" xfId="4" applyFont="1" applyFill="1" applyBorder="1" applyAlignment="1" applyProtection="1">
      <alignment horizontal="center" vertical="center" wrapText="1"/>
    </xf>
    <xf numFmtId="0" fontId="17" fillId="3" borderId="3" xfId="4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Fill="1" applyBorder="1" applyAlignment="1" applyProtection="1">
      <alignment horizontal="center" vertical="center" wrapText="1"/>
    </xf>
    <xf numFmtId="0" fontId="20" fillId="0" borderId="15" xfId="1" applyFont="1" applyFill="1" applyBorder="1" applyAlignment="1" applyProtection="1">
      <alignment horizontal="left" vertical="center" wrapText="1"/>
    </xf>
    <xf numFmtId="0" fontId="5" fillId="8" borderId="15" xfId="1" applyFont="1" applyFill="1" applyBorder="1" applyAlignment="1" applyProtection="1">
      <alignment horizontal="left" vertical="center" wrapText="1" indent="1"/>
    </xf>
    <xf numFmtId="0" fontId="5" fillId="0" borderId="15" xfId="1" applyFont="1" applyFill="1" applyBorder="1" applyAlignment="1" applyProtection="1">
      <alignment horizontal="left" vertical="center" wrapText="1" indent="1"/>
    </xf>
    <xf numFmtId="0" fontId="11" fillId="4" borderId="14" xfId="1" applyFont="1" applyFill="1" applyBorder="1" applyAlignment="1" applyProtection="1">
      <alignment vertical="center" wrapText="1"/>
    </xf>
    <xf numFmtId="0" fontId="11" fillId="8" borderId="15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16" xfId="1" applyFont="1" applyFill="1" applyBorder="1" applyAlignment="1" applyProtection="1">
      <alignment horizontal="left" vertical="center" wrapText="1" indent="1"/>
    </xf>
    <xf numFmtId="0" fontId="5" fillId="8" borderId="16" xfId="1" applyFont="1" applyFill="1" applyBorder="1" applyAlignment="1" applyProtection="1">
      <alignment horizontal="left" vertical="center" wrapText="1" indent="1"/>
    </xf>
    <xf numFmtId="0" fontId="14" fillId="8" borderId="14" xfId="1" applyFont="1" applyFill="1" applyBorder="1" applyAlignment="1" applyProtection="1">
      <alignment horizontal="left" vertical="center" wrapText="1"/>
    </xf>
    <xf numFmtId="0" fontId="5" fillId="8" borderId="15" xfId="1" applyFont="1" applyFill="1" applyBorder="1" applyAlignment="1" applyProtection="1">
      <alignment horizontal="left" vertical="center" wrapText="1"/>
    </xf>
    <xf numFmtId="0" fontId="2" fillId="0" borderId="2" xfId="4" applyFont="1" applyFill="1" applyBorder="1" applyAlignment="1" applyProtection="1">
      <alignment horizontal="right" vertical="top" wrapText="1"/>
    </xf>
    <xf numFmtId="0" fontId="1" fillId="0" borderId="2" xfId="1" applyBorder="1" applyAlignment="1" applyProtection="1">
      <alignment horizontal="right" wrapText="1"/>
    </xf>
    <xf numFmtId="0" fontId="4" fillId="8" borderId="15" xfId="1" applyFont="1" applyFill="1" applyBorder="1" applyAlignment="1" applyProtection="1">
      <alignment horizontal="left" vertical="center" wrapText="1"/>
    </xf>
    <xf numFmtId="0" fontId="4" fillId="8" borderId="16" xfId="1" applyFont="1" applyFill="1" applyBorder="1" applyAlignment="1" applyProtection="1">
      <alignment horizontal="left" vertical="center" wrapText="1"/>
    </xf>
    <xf numFmtId="0" fontId="4" fillId="4" borderId="14" xfId="1" applyFont="1" applyFill="1" applyBorder="1" applyAlignment="1" applyProtection="1">
      <alignment horizontal="left" vertical="center" wrapText="1"/>
    </xf>
    <xf numFmtId="0" fontId="4" fillId="4" borderId="14" xfId="1" applyFont="1" applyFill="1" applyBorder="1" applyAlignment="1" applyProtection="1">
      <alignment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5" fillId="9" borderId="15" xfId="1" applyFont="1" applyFill="1" applyBorder="1" applyAlignment="1" applyProtection="1">
      <alignment horizontal="left" vertical="center" wrapText="1" indent="1"/>
    </xf>
    <xf numFmtId="0" fontId="1" fillId="0" borderId="0" xfId="1" applyAlignment="1" applyProtection="1">
      <alignment horizontal="center" wrapText="1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0" fontId="5" fillId="0" borderId="27" xfId="1" applyFont="1" applyFill="1" applyBorder="1" applyAlignment="1" applyProtection="1">
      <alignment horizontal="left" vertical="center" wrapText="1" indent="1"/>
    </xf>
    <xf numFmtId="0" fontId="17" fillId="2" borderId="5" xfId="4" applyFont="1" applyFill="1" applyBorder="1" applyAlignment="1" applyProtection="1">
      <alignment vertical="center" wrapText="1"/>
      <protection locked="0"/>
    </xf>
    <xf numFmtId="0" fontId="20" fillId="0" borderId="25" xfId="1" applyFont="1" applyFill="1" applyBorder="1" applyAlignment="1" applyProtection="1">
      <alignment horizontal="left" vertical="center" wrapText="1" indent="2"/>
    </xf>
    <xf numFmtId="0" fontId="20" fillId="0" borderId="26" xfId="1" applyFont="1" applyFill="1" applyBorder="1" applyAlignment="1" applyProtection="1">
      <alignment horizontal="left" vertical="center" wrapText="1" indent="2"/>
    </xf>
    <xf numFmtId="0" fontId="20" fillId="0" borderId="27" xfId="1" applyFont="1" applyFill="1" applyBorder="1" applyAlignment="1" applyProtection="1">
      <alignment horizontal="left" vertical="center" wrapText="1" indent="2"/>
    </xf>
    <xf numFmtId="0" fontId="2" fillId="0" borderId="2" xfId="4" applyFont="1" applyBorder="1" applyAlignment="1" applyProtection="1">
      <alignment horizontal="right" vertical="top" wrapText="1"/>
    </xf>
    <xf numFmtId="0" fontId="1" fillId="0" borderId="2" xfId="1" applyBorder="1" applyAlignment="1" applyProtection="1">
      <alignment horizontal="right"/>
    </xf>
    <xf numFmtId="0" fontId="4" fillId="8" borderId="25" xfId="1" applyFont="1" applyFill="1" applyBorder="1" applyAlignment="1" applyProtection="1">
      <alignment horizontal="left" vertical="center" wrapText="1"/>
    </xf>
    <xf numFmtId="0" fontId="4" fillId="8" borderId="26" xfId="1" applyFont="1" applyFill="1" applyBorder="1" applyAlignment="1" applyProtection="1">
      <alignment horizontal="left" vertical="center" wrapText="1"/>
    </xf>
    <xf numFmtId="0" fontId="4" fillId="8" borderId="27" xfId="1" applyFont="1" applyFill="1" applyBorder="1" applyAlignment="1" applyProtection="1">
      <alignment horizontal="left" vertical="center" wrapText="1"/>
    </xf>
    <xf numFmtId="0" fontId="5" fillId="8" borderId="25" xfId="1" applyFont="1" applyFill="1" applyBorder="1" applyAlignment="1" applyProtection="1">
      <alignment horizontal="left" vertical="center" wrapText="1" indent="1"/>
    </xf>
    <xf numFmtId="0" fontId="5" fillId="8" borderId="26" xfId="1" applyFont="1" applyFill="1" applyBorder="1" applyAlignment="1" applyProtection="1">
      <alignment horizontal="left" vertical="center" wrapText="1" indent="1"/>
    </xf>
    <xf numFmtId="0" fontId="5" fillId="8" borderId="27" xfId="1" applyFont="1" applyFill="1" applyBorder="1" applyAlignment="1" applyProtection="1">
      <alignment horizontal="left" vertical="center" wrapText="1" indent="1"/>
    </xf>
    <xf numFmtId="0" fontId="4" fillId="3" borderId="19" xfId="4" applyFont="1" applyFill="1" applyBorder="1" applyAlignment="1" applyProtection="1">
      <alignment horizontal="center" vertical="center" wrapText="1"/>
    </xf>
    <xf numFmtId="0" fontId="1" fillId="0" borderId="21" xfId="1" applyBorder="1" applyAlignment="1" applyProtection="1">
      <alignment horizontal="center" vertical="center" wrapText="1"/>
    </xf>
    <xf numFmtId="0" fontId="1" fillId="0" borderId="20" xfId="1" applyBorder="1" applyAlignment="1" applyProtection="1">
      <alignment horizontal="center" vertical="center" wrapText="1"/>
    </xf>
    <xf numFmtId="0" fontId="17" fillId="3" borderId="34" xfId="4" applyFont="1" applyFill="1" applyBorder="1" applyAlignment="1" applyProtection="1">
      <alignment horizontal="center" vertical="center" wrapText="1"/>
    </xf>
    <xf numFmtId="0" fontId="1" fillId="0" borderId="35" xfId="1" applyBorder="1" applyAlignment="1" applyProtection="1">
      <alignment horizontal="center" vertical="center" wrapText="1"/>
    </xf>
    <xf numFmtId="0" fontId="1" fillId="0" borderId="36" xfId="1" applyBorder="1" applyAlignment="1" applyProtection="1">
      <alignment horizontal="center" vertical="center" wrapText="1"/>
    </xf>
    <xf numFmtId="0" fontId="11" fillId="6" borderId="31" xfId="1" applyFont="1" applyFill="1" applyBorder="1" applyAlignment="1" applyProtection="1">
      <alignment horizontal="left" vertical="center" shrinkToFit="1"/>
    </xf>
    <xf numFmtId="0" fontId="11" fillId="6" borderId="1" xfId="1" applyFont="1" applyFill="1" applyBorder="1" applyAlignment="1" applyProtection="1">
      <alignment horizontal="left" vertical="center" shrinkToFit="1"/>
    </xf>
    <xf numFmtId="0" fontId="11" fillId="6" borderId="32" xfId="1" applyFont="1" applyFill="1" applyBorder="1" applyAlignment="1" applyProtection="1">
      <alignment horizontal="left" vertical="center" shrinkToFit="1"/>
    </xf>
    <xf numFmtId="0" fontId="5" fillId="0" borderId="37" xfId="1" applyFont="1" applyFill="1" applyBorder="1" applyAlignment="1" applyProtection="1">
      <alignment horizontal="left" vertical="center" wrapText="1" indent="1"/>
    </xf>
    <xf numFmtId="0" fontId="5" fillId="0" borderId="3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0" fontId="11" fillId="8" borderId="22" xfId="1" applyFont="1" applyFill="1" applyBorder="1" applyAlignment="1" applyProtection="1">
      <alignment horizontal="left" vertical="center" wrapText="1"/>
    </xf>
    <xf numFmtId="0" fontId="11" fillId="8" borderId="23" xfId="1" applyFont="1" applyFill="1" applyBorder="1" applyAlignment="1" applyProtection="1">
      <alignment horizontal="left" vertical="center" wrapText="1"/>
    </xf>
    <xf numFmtId="0" fontId="11" fillId="8" borderId="24" xfId="1" applyFont="1" applyFill="1" applyBorder="1" applyAlignment="1" applyProtection="1">
      <alignment horizontal="left" vertical="center" wrapText="1"/>
    </xf>
    <xf numFmtId="0" fontId="11" fillId="8" borderId="25" xfId="1" applyFont="1" applyFill="1" applyBorder="1" applyAlignment="1" applyProtection="1">
      <alignment horizontal="left" vertical="center" wrapText="1"/>
    </xf>
    <xf numFmtId="0" fontId="11" fillId="8" borderId="26" xfId="1" applyFont="1" applyFill="1" applyBorder="1" applyAlignment="1" applyProtection="1">
      <alignment horizontal="left" vertical="center" wrapText="1"/>
    </xf>
    <xf numFmtId="0" fontId="11" fillId="8" borderId="27" xfId="1" applyFont="1" applyFill="1" applyBorder="1" applyAlignment="1" applyProtection="1">
      <alignment horizontal="left" vertical="center" wrapText="1"/>
    </xf>
    <xf numFmtId="0" fontId="11" fillId="0" borderId="25" xfId="1" applyFont="1" applyFill="1" applyBorder="1" applyAlignment="1" applyProtection="1">
      <alignment horizontal="left" vertical="center" wrapText="1"/>
    </xf>
    <xf numFmtId="0" fontId="11" fillId="0" borderId="26" xfId="1" applyFont="1" applyFill="1" applyBorder="1" applyAlignment="1" applyProtection="1">
      <alignment horizontal="left" vertical="center" wrapText="1"/>
    </xf>
    <xf numFmtId="0" fontId="11" fillId="0" borderId="27" xfId="1" applyFont="1" applyFill="1" applyBorder="1" applyAlignment="1" applyProtection="1">
      <alignment horizontal="left" vertical="center" wrapText="1"/>
    </xf>
    <xf numFmtId="0" fontId="5" fillId="0" borderId="33" xfId="1" applyFont="1" applyFill="1" applyBorder="1" applyAlignment="1" applyProtection="1">
      <alignment horizontal="left" vertical="center" wrapText="1"/>
    </xf>
    <xf numFmtId="0" fontId="5" fillId="6" borderId="1" xfId="1" applyFont="1" applyFill="1" applyBorder="1" applyAlignment="1" applyProtection="1">
      <alignment horizontal="left" vertical="center" shrinkToFit="1"/>
    </xf>
    <xf numFmtId="0" fontId="5" fillId="6" borderId="32" xfId="1" applyFont="1" applyFill="1" applyBorder="1" applyAlignment="1" applyProtection="1">
      <alignment horizontal="left" vertical="center" shrinkToFit="1"/>
    </xf>
    <xf numFmtId="0" fontId="11" fillId="8" borderId="16" xfId="1" applyFont="1" applyFill="1" applyBorder="1" applyAlignment="1" applyProtection="1">
      <alignment horizontal="left" vertical="center" wrapText="1"/>
    </xf>
    <xf numFmtId="0" fontId="5" fillId="0" borderId="33" xfId="1" applyFont="1" applyFill="1" applyBorder="1" applyAlignment="1" applyProtection="1">
      <alignment horizontal="left" vertical="center" wrapText="1" indent="1"/>
    </xf>
    <xf numFmtId="0" fontId="2" fillId="0" borderId="2" xfId="1" applyFont="1" applyBorder="1" applyAlignment="1" applyProtection="1">
      <alignment horizontal="right"/>
    </xf>
    <xf numFmtId="0" fontId="11" fillId="0" borderId="16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1" fillId="0" borderId="0" xfId="1" applyAlignment="1">
      <alignment horizontal="left" vertical="top"/>
    </xf>
    <xf numFmtId="0" fontId="8" fillId="0" borderId="0" xfId="2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3" fillId="0" borderId="44" xfId="1" applyFont="1" applyBorder="1" applyAlignment="1" applyProtection="1">
      <alignment horizontal="left" vertical="center" wrapText="1"/>
    </xf>
    <xf numFmtId="0" fontId="17" fillId="8" borderId="44" xfId="1" applyFont="1" applyFill="1" applyBorder="1" applyAlignment="1" applyProtection="1">
      <alignment horizontal="left" vertic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3" fillId="0" borderId="41" xfId="1" applyFont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center" vertical="center" wrapText="1"/>
    </xf>
    <xf numFmtId="0" fontId="3" fillId="0" borderId="41" xfId="1" applyFont="1" applyBorder="1" applyProtection="1"/>
    <xf numFmtId="3" fontId="9" fillId="3" borderId="9" xfId="1" applyNumberFormat="1" applyFont="1" applyFill="1" applyBorder="1" applyAlignment="1" applyProtection="1">
      <alignment horizontal="center" vertical="center" wrapText="1"/>
    </xf>
    <xf numFmtId="3" fontId="3" fillId="0" borderId="41" xfId="1" applyNumberFormat="1" applyFont="1" applyBorder="1" applyProtection="1"/>
    <xf numFmtId="3" fontId="9" fillId="3" borderId="10" xfId="1" applyNumberFormat="1" applyFont="1" applyFill="1" applyBorder="1" applyAlignment="1" applyProtection="1">
      <alignment horizontal="center" vertical="center" wrapText="1"/>
    </xf>
    <xf numFmtId="3" fontId="3" fillId="0" borderId="42" xfId="1" applyNumberFormat="1" applyFont="1" applyBorder="1" applyProtection="1"/>
    <xf numFmtId="49" fontId="9" fillId="3" borderId="11" xfId="1" applyNumberFormat="1" applyFont="1" applyFill="1" applyBorder="1" applyAlignment="1" applyProtection="1">
      <alignment horizontal="center" vertical="center" wrapText="1"/>
    </xf>
    <xf numFmtId="49" fontId="9" fillId="3" borderId="12" xfId="1" applyNumberFormat="1" applyFont="1" applyFill="1" applyBorder="1" applyAlignment="1" applyProtection="1">
      <alignment horizontal="center" vertical="center" wrapText="1"/>
    </xf>
    <xf numFmtId="0" fontId="19" fillId="5" borderId="43" xfId="1" applyFont="1" applyFill="1" applyBorder="1" applyAlignment="1" applyProtection="1">
      <alignment horizontal="left" vertical="center"/>
    </xf>
    <xf numFmtId="0" fontId="21" fillId="5" borderId="43" xfId="1" applyFont="1" applyFill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17" fillId="0" borderId="44" xfId="1" applyFont="1" applyBorder="1" applyAlignment="1" applyProtection="1">
      <alignment horizontal="left" vertical="center" wrapText="1"/>
    </xf>
    <xf numFmtId="0" fontId="17" fillId="8" borderId="45" xfId="1" applyFont="1" applyFill="1" applyBorder="1" applyAlignment="1" applyProtection="1">
      <alignment horizontal="left" vertical="center" wrapText="1"/>
    </xf>
    <xf numFmtId="0" fontId="19" fillId="5" borderId="46" xfId="1" applyFont="1" applyFill="1" applyBorder="1" applyAlignment="1" applyProtection="1">
      <alignment horizontal="left" vertical="center"/>
    </xf>
    <xf numFmtId="0" fontId="3" fillId="0" borderId="46" xfId="1" applyFont="1" applyBorder="1" applyAlignment="1" applyProtection="1">
      <alignment vertical="center"/>
    </xf>
    <xf numFmtId="0" fontId="19" fillId="8" borderId="44" xfId="1" applyFont="1" applyFill="1" applyBorder="1" applyAlignment="1" applyProtection="1">
      <alignment horizontal="left" vertical="center" wrapText="1"/>
    </xf>
    <xf numFmtId="0" fontId="19" fillId="8" borderId="45" xfId="1" applyFont="1" applyFill="1" applyBorder="1" applyAlignment="1" applyProtection="1">
      <alignment horizontal="left" vertical="center" wrapText="1"/>
    </xf>
    <xf numFmtId="0" fontId="3" fillId="0" borderId="46" xfId="1" applyFont="1" applyBorder="1" applyProtection="1"/>
  </cellXfs>
  <cellStyles count="7">
    <cellStyle name="Hyperlink" xfId="6" builtinId="8"/>
    <cellStyle name="Hyperlink 2" xfId="3"/>
    <cellStyle name="Normal" xfId="0" builtinId="0"/>
    <cellStyle name="Normal 2" xfId="4"/>
    <cellStyle name="Normal 3" xfId="1"/>
    <cellStyle name="Normal_TFI-POD" xfId="5"/>
    <cellStyle name="Style 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p@hep.hr" TargetMode="External"/><Relationship Id="rId2" Type="http://schemas.openxmlformats.org/officeDocument/2006/relationships/hyperlink" Target="mailto:natasa.godler@hep.hr" TargetMode="External"/><Relationship Id="rId1" Type="http://schemas.openxmlformats.org/officeDocument/2006/relationships/hyperlink" Target="http://www.hep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5" workbookViewId="0">
      <selection activeCell="C49" sqref="C49:J49"/>
    </sheetView>
  </sheetViews>
  <sheetFormatPr defaultRowHeight="15" x14ac:dyDescent="0.25"/>
  <cols>
    <col min="1" max="1" width="11.140625" customWidth="1"/>
    <col min="4" max="4" width="24.42578125" customWidth="1"/>
    <col min="9" max="9" width="12.42578125" customWidth="1"/>
    <col min="10" max="10" width="16.140625" customWidth="1"/>
  </cols>
  <sheetData>
    <row r="1" spans="1:10" ht="15.75" x14ac:dyDescent="0.25">
      <c r="A1" s="181"/>
      <c r="B1" s="182"/>
      <c r="C1" s="182"/>
      <c r="D1" s="36"/>
      <c r="E1" s="36"/>
      <c r="F1" s="36"/>
      <c r="G1" s="36"/>
      <c r="H1" s="36"/>
      <c r="I1" s="36"/>
      <c r="J1" s="37"/>
    </row>
    <row r="2" spans="1:10" x14ac:dyDescent="0.25">
      <c r="A2" s="183" t="s">
        <v>129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 x14ac:dyDescent="0.25">
      <c r="A3" s="55"/>
      <c r="B3" s="56"/>
      <c r="C3" s="56"/>
      <c r="D3" s="56"/>
      <c r="E3" s="56"/>
      <c r="F3" s="56"/>
      <c r="G3" s="56"/>
      <c r="H3" s="56"/>
      <c r="I3" s="56"/>
      <c r="J3" s="57"/>
    </row>
    <row r="4" spans="1:10" x14ac:dyDescent="0.25">
      <c r="A4" s="186" t="s">
        <v>130</v>
      </c>
      <c r="B4" s="187"/>
      <c r="C4" s="187"/>
      <c r="D4" s="187"/>
      <c r="E4" s="188" t="s">
        <v>131</v>
      </c>
      <c r="F4" s="189"/>
      <c r="G4" s="63" t="s">
        <v>56</v>
      </c>
      <c r="H4" s="188" t="s">
        <v>132</v>
      </c>
      <c r="I4" s="189"/>
      <c r="J4" s="38"/>
    </row>
    <row r="5" spans="1:10" x14ac:dyDescent="0.25">
      <c r="A5" s="190"/>
      <c r="B5" s="191"/>
      <c r="C5" s="191"/>
      <c r="D5" s="191"/>
      <c r="E5" s="191"/>
      <c r="F5" s="191"/>
      <c r="G5" s="191"/>
      <c r="H5" s="191"/>
      <c r="I5" s="191"/>
      <c r="J5" s="192"/>
    </row>
    <row r="6" spans="1:10" x14ac:dyDescent="0.25">
      <c r="A6" s="58"/>
      <c r="B6" s="67" t="s">
        <v>133</v>
      </c>
      <c r="C6" s="59"/>
      <c r="D6" s="59"/>
      <c r="E6" s="78" t="s">
        <v>134</v>
      </c>
      <c r="F6" s="68"/>
      <c r="G6" s="63"/>
      <c r="H6" s="68"/>
      <c r="I6" s="68"/>
      <c r="J6" s="47"/>
    </row>
    <row r="7" spans="1:10" x14ac:dyDescent="0.25">
      <c r="A7" s="58"/>
      <c r="B7" s="59"/>
      <c r="C7" s="59"/>
      <c r="D7" s="59"/>
      <c r="E7" s="69"/>
      <c r="F7" s="69"/>
      <c r="G7" s="63"/>
      <c r="H7" s="69"/>
      <c r="I7" s="69"/>
      <c r="J7" s="47"/>
    </row>
    <row r="8" spans="1:10" x14ac:dyDescent="0.25">
      <c r="A8" s="194" t="s">
        <v>135</v>
      </c>
      <c r="B8" s="195"/>
      <c r="C8" s="195"/>
      <c r="D8" s="195"/>
      <c r="E8" s="195"/>
      <c r="F8" s="195"/>
      <c r="G8" s="195"/>
      <c r="H8" s="195"/>
      <c r="I8" s="195"/>
      <c r="J8" s="39"/>
    </row>
    <row r="9" spans="1:10" x14ac:dyDescent="0.25">
      <c r="A9" s="40"/>
      <c r="B9" s="52"/>
      <c r="C9" s="52"/>
      <c r="D9" s="52"/>
      <c r="E9" s="193"/>
      <c r="F9" s="193"/>
      <c r="G9" s="146"/>
      <c r="H9" s="146"/>
      <c r="I9" s="61"/>
      <c r="J9" s="62"/>
    </row>
    <row r="10" spans="1:10" ht="27" customHeight="1" x14ac:dyDescent="0.25">
      <c r="A10" s="162" t="s">
        <v>136</v>
      </c>
      <c r="B10" s="163"/>
      <c r="C10" s="173" t="s">
        <v>137</v>
      </c>
      <c r="D10" s="174"/>
      <c r="E10" s="53"/>
      <c r="F10" s="196" t="s">
        <v>138</v>
      </c>
      <c r="G10" s="197"/>
      <c r="H10" s="150"/>
      <c r="I10" s="151"/>
      <c r="J10" s="41"/>
    </row>
    <row r="11" spans="1:10" x14ac:dyDescent="0.25">
      <c r="A11" s="40"/>
      <c r="B11" s="52"/>
      <c r="C11" s="52"/>
      <c r="D11" s="52"/>
      <c r="E11" s="180"/>
      <c r="F11" s="180"/>
      <c r="G11" s="180"/>
      <c r="H11" s="180"/>
      <c r="I11" s="54"/>
      <c r="J11" s="41"/>
    </row>
    <row r="12" spans="1:10" ht="24" customHeight="1" x14ac:dyDescent="0.25">
      <c r="A12" s="148" t="s">
        <v>139</v>
      </c>
      <c r="B12" s="163"/>
      <c r="C12" s="173" t="s">
        <v>140</v>
      </c>
      <c r="D12" s="174"/>
      <c r="E12" s="179"/>
      <c r="F12" s="180"/>
      <c r="G12" s="180"/>
      <c r="H12" s="180"/>
      <c r="I12" s="54"/>
      <c r="J12" s="41"/>
    </row>
    <row r="13" spans="1:10" x14ac:dyDescent="0.25">
      <c r="A13" s="53"/>
      <c r="B13" s="54"/>
      <c r="C13" s="52"/>
      <c r="D13" s="52"/>
      <c r="E13" s="146"/>
      <c r="F13" s="146"/>
      <c r="G13" s="146"/>
      <c r="H13" s="146"/>
      <c r="I13" s="52"/>
      <c r="J13" s="42"/>
    </row>
    <row r="14" spans="1:10" ht="20.25" customHeight="1" x14ac:dyDescent="0.25">
      <c r="A14" s="148" t="s">
        <v>141</v>
      </c>
      <c r="B14" s="149"/>
      <c r="C14" s="173" t="s">
        <v>142</v>
      </c>
      <c r="D14" s="174"/>
      <c r="E14" s="178"/>
      <c r="F14" s="164"/>
      <c r="G14" s="66" t="s">
        <v>143</v>
      </c>
      <c r="H14" s="150" t="s">
        <v>447</v>
      </c>
      <c r="I14" s="151"/>
      <c r="J14" s="64"/>
    </row>
    <row r="15" spans="1:10" x14ac:dyDescent="0.25">
      <c r="A15" s="53"/>
      <c r="B15" s="54"/>
      <c r="C15" s="52"/>
      <c r="D15" s="52"/>
      <c r="E15" s="146"/>
      <c r="F15" s="146"/>
      <c r="G15" s="146"/>
      <c r="H15" s="146"/>
      <c r="I15" s="52"/>
      <c r="J15" s="42"/>
    </row>
    <row r="16" spans="1:10" x14ac:dyDescent="0.25">
      <c r="A16" s="148" t="s">
        <v>144</v>
      </c>
      <c r="B16" s="149"/>
      <c r="C16" s="173"/>
      <c r="D16" s="174"/>
      <c r="E16" s="60"/>
      <c r="F16" s="60"/>
      <c r="G16" s="60"/>
      <c r="H16" s="60"/>
      <c r="I16" s="60"/>
      <c r="J16" s="64"/>
    </row>
    <row r="17" spans="1:10" x14ac:dyDescent="0.25">
      <c r="A17" s="175"/>
      <c r="B17" s="176"/>
      <c r="C17" s="176"/>
      <c r="D17" s="176"/>
      <c r="E17" s="176"/>
      <c r="F17" s="176"/>
      <c r="G17" s="176"/>
      <c r="H17" s="176"/>
      <c r="I17" s="176"/>
      <c r="J17" s="177"/>
    </row>
    <row r="18" spans="1:10" x14ac:dyDescent="0.25">
      <c r="A18" s="162" t="s">
        <v>145</v>
      </c>
      <c r="B18" s="163"/>
      <c r="C18" s="141" t="s">
        <v>448</v>
      </c>
      <c r="D18" s="142"/>
      <c r="E18" s="142"/>
      <c r="F18" s="142"/>
      <c r="G18" s="142"/>
      <c r="H18" s="142"/>
      <c r="I18" s="142"/>
      <c r="J18" s="143"/>
    </row>
    <row r="19" spans="1:10" x14ac:dyDescent="0.25">
      <c r="A19" s="40"/>
      <c r="B19" s="52"/>
      <c r="C19" s="65"/>
      <c r="D19" s="52"/>
      <c r="E19" s="146"/>
      <c r="F19" s="146"/>
      <c r="G19" s="146"/>
      <c r="H19" s="146"/>
      <c r="I19" s="52"/>
      <c r="J19" s="42"/>
    </row>
    <row r="20" spans="1:10" x14ac:dyDescent="0.25">
      <c r="A20" s="162" t="s">
        <v>146</v>
      </c>
      <c r="B20" s="163"/>
      <c r="C20" s="150">
        <v>10000</v>
      </c>
      <c r="D20" s="151"/>
      <c r="E20" s="146"/>
      <c r="F20" s="146"/>
      <c r="G20" s="141" t="s">
        <v>147</v>
      </c>
      <c r="H20" s="142"/>
      <c r="I20" s="142"/>
      <c r="J20" s="143"/>
    </row>
    <row r="21" spans="1:10" x14ac:dyDescent="0.25">
      <c r="A21" s="40"/>
      <c r="B21" s="52"/>
      <c r="C21" s="52"/>
      <c r="D21" s="52"/>
      <c r="E21" s="146"/>
      <c r="F21" s="146"/>
      <c r="G21" s="146"/>
      <c r="H21" s="146"/>
      <c r="I21" s="52"/>
      <c r="J21" s="42"/>
    </row>
    <row r="22" spans="1:10" x14ac:dyDescent="0.25">
      <c r="A22" s="162" t="s">
        <v>148</v>
      </c>
      <c r="B22" s="163"/>
      <c r="C22" s="141" t="s">
        <v>149</v>
      </c>
      <c r="D22" s="142"/>
      <c r="E22" s="142"/>
      <c r="F22" s="142"/>
      <c r="G22" s="142"/>
      <c r="H22" s="142"/>
      <c r="I22" s="142"/>
      <c r="J22" s="143"/>
    </row>
    <row r="23" spans="1:10" x14ac:dyDescent="0.25">
      <c r="A23" s="40"/>
      <c r="B23" s="52"/>
      <c r="C23" s="52"/>
      <c r="D23" s="52"/>
      <c r="E23" s="146"/>
      <c r="F23" s="146"/>
      <c r="G23" s="146"/>
      <c r="H23" s="146"/>
      <c r="I23" s="52"/>
      <c r="J23" s="42"/>
    </row>
    <row r="24" spans="1:10" x14ac:dyDescent="0.25">
      <c r="A24" s="162" t="s">
        <v>150</v>
      </c>
      <c r="B24" s="163"/>
      <c r="C24" s="168" t="s">
        <v>442</v>
      </c>
      <c r="D24" s="169"/>
      <c r="E24" s="169"/>
      <c r="F24" s="169"/>
      <c r="G24" s="169"/>
      <c r="H24" s="169"/>
      <c r="I24" s="169"/>
      <c r="J24" s="170"/>
    </row>
    <row r="25" spans="1:10" x14ac:dyDescent="0.25">
      <c r="A25" s="40"/>
      <c r="B25" s="52"/>
      <c r="C25" s="65"/>
      <c r="D25" s="52"/>
      <c r="E25" s="146"/>
      <c r="F25" s="146"/>
      <c r="G25" s="146"/>
      <c r="H25" s="146"/>
      <c r="I25" s="52"/>
      <c r="J25" s="42"/>
    </row>
    <row r="26" spans="1:10" x14ac:dyDescent="0.25">
      <c r="A26" s="162" t="s">
        <v>152</v>
      </c>
      <c r="B26" s="163"/>
      <c r="C26" s="168" t="s">
        <v>151</v>
      </c>
      <c r="D26" s="169"/>
      <c r="E26" s="169"/>
      <c r="F26" s="169"/>
      <c r="G26" s="169"/>
      <c r="H26" s="169"/>
      <c r="I26" s="169"/>
      <c r="J26" s="170"/>
    </row>
    <row r="27" spans="1:10" x14ac:dyDescent="0.25">
      <c r="A27" s="40"/>
      <c r="B27" s="52"/>
      <c r="C27" s="65"/>
      <c r="D27" s="52"/>
      <c r="E27" s="146"/>
      <c r="F27" s="146"/>
      <c r="G27" s="146"/>
      <c r="H27" s="146"/>
      <c r="I27" s="52"/>
      <c r="J27" s="42"/>
    </row>
    <row r="28" spans="1:10" ht="22.5" customHeight="1" x14ac:dyDescent="0.25">
      <c r="A28" s="148" t="s">
        <v>153</v>
      </c>
      <c r="B28" s="163"/>
      <c r="C28" s="136">
        <v>473</v>
      </c>
      <c r="D28" s="43"/>
      <c r="E28" s="167"/>
      <c r="F28" s="167"/>
      <c r="G28" s="167"/>
      <c r="H28" s="167"/>
      <c r="I28" s="171"/>
      <c r="J28" s="172"/>
    </row>
    <row r="29" spans="1:10" x14ac:dyDescent="0.25">
      <c r="A29" s="40"/>
      <c r="B29" s="52"/>
      <c r="C29" s="52"/>
      <c r="D29" s="52"/>
      <c r="E29" s="146"/>
      <c r="F29" s="146"/>
      <c r="G29" s="146"/>
      <c r="H29" s="146"/>
      <c r="I29" s="52"/>
      <c r="J29" s="42"/>
    </row>
    <row r="30" spans="1:10" x14ac:dyDescent="0.25">
      <c r="A30" s="162" t="s">
        <v>154</v>
      </c>
      <c r="B30" s="163"/>
      <c r="C30" s="77" t="s">
        <v>157</v>
      </c>
      <c r="D30" s="152" t="s">
        <v>156</v>
      </c>
      <c r="E30" s="153"/>
      <c r="F30" s="153"/>
      <c r="G30" s="153"/>
      <c r="H30" s="70" t="s">
        <v>157</v>
      </c>
      <c r="I30" s="71" t="s">
        <v>155</v>
      </c>
      <c r="J30" s="72"/>
    </row>
    <row r="31" spans="1:10" x14ac:dyDescent="0.25">
      <c r="A31" s="162"/>
      <c r="B31" s="163"/>
      <c r="C31" s="44"/>
      <c r="D31" s="63"/>
      <c r="E31" s="164"/>
      <c r="F31" s="164"/>
      <c r="G31" s="164"/>
      <c r="H31" s="164"/>
      <c r="I31" s="165"/>
      <c r="J31" s="166"/>
    </row>
    <row r="32" spans="1:10" x14ac:dyDescent="0.25">
      <c r="A32" s="162" t="s">
        <v>158</v>
      </c>
      <c r="B32" s="163"/>
      <c r="C32" s="51" t="s">
        <v>161</v>
      </c>
      <c r="D32" s="152" t="s">
        <v>159</v>
      </c>
      <c r="E32" s="153"/>
      <c r="F32" s="153"/>
      <c r="G32" s="153"/>
      <c r="H32" s="73" t="s">
        <v>160</v>
      </c>
      <c r="I32" s="74" t="s">
        <v>161</v>
      </c>
      <c r="J32" s="75"/>
    </row>
    <row r="33" spans="1:10" x14ac:dyDescent="0.25">
      <c r="A33" s="40"/>
      <c r="B33" s="52"/>
      <c r="C33" s="52"/>
      <c r="D33" s="52"/>
      <c r="E33" s="146"/>
      <c r="F33" s="146"/>
      <c r="G33" s="146"/>
      <c r="H33" s="146"/>
      <c r="I33" s="52"/>
      <c r="J33" s="42"/>
    </row>
    <row r="34" spans="1:10" x14ac:dyDescent="0.25">
      <c r="A34" s="152" t="s">
        <v>162</v>
      </c>
      <c r="B34" s="153"/>
      <c r="C34" s="153"/>
      <c r="D34" s="153"/>
      <c r="E34" s="153" t="s">
        <v>163</v>
      </c>
      <c r="F34" s="153"/>
      <c r="G34" s="153"/>
      <c r="H34" s="153"/>
      <c r="I34" s="153"/>
      <c r="J34" s="45" t="s">
        <v>164</v>
      </c>
    </row>
    <row r="35" spans="1:10" x14ac:dyDescent="0.25">
      <c r="A35" s="40"/>
      <c r="B35" s="52"/>
      <c r="C35" s="52"/>
      <c r="D35" s="52"/>
      <c r="E35" s="146"/>
      <c r="F35" s="146"/>
      <c r="G35" s="146"/>
      <c r="H35" s="146"/>
      <c r="I35" s="52"/>
      <c r="J35" s="62"/>
    </row>
    <row r="36" spans="1:10" ht="15" customHeight="1" x14ac:dyDescent="0.25">
      <c r="A36" s="205"/>
      <c r="B36" s="206"/>
      <c r="C36" s="206"/>
      <c r="D36" s="207"/>
      <c r="E36" s="150"/>
      <c r="F36" s="204"/>
      <c r="G36" s="204"/>
      <c r="H36" s="204"/>
      <c r="I36" s="151"/>
      <c r="J36" s="137"/>
    </row>
    <row r="37" spans="1:10" ht="15" customHeight="1" x14ac:dyDescent="0.25">
      <c r="A37" s="201"/>
      <c r="B37" s="202"/>
      <c r="C37" s="202"/>
      <c r="D37" s="203"/>
      <c r="E37" s="157"/>
      <c r="F37" s="158"/>
      <c r="G37" s="158"/>
      <c r="H37" s="158"/>
      <c r="I37" s="159"/>
      <c r="J37" s="51"/>
    </row>
    <row r="38" spans="1:10" ht="15" customHeight="1" x14ac:dyDescent="0.25">
      <c r="A38" s="198"/>
      <c r="B38" s="199"/>
      <c r="C38" s="199"/>
      <c r="D38" s="200"/>
      <c r="E38" s="157"/>
      <c r="F38" s="158"/>
      <c r="G38" s="158"/>
      <c r="H38" s="158"/>
      <c r="I38" s="159"/>
      <c r="J38" s="51"/>
    </row>
    <row r="39" spans="1:10" ht="15" customHeight="1" x14ac:dyDescent="0.25">
      <c r="A39" s="154"/>
      <c r="B39" s="155"/>
      <c r="C39" s="155"/>
      <c r="D39" s="156"/>
      <c r="E39" s="157"/>
      <c r="F39" s="158"/>
      <c r="G39" s="158"/>
      <c r="H39" s="158"/>
      <c r="I39" s="159"/>
      <c r="J39" s="79"/>
    </row>
    <row r="40" spans="1:10" x14ac:dyDescent="0.25">
      <c r="A40" s="46"/>
      <c r="B40" s="139"/>
      <c r="C40" s="139"/>
      <c r="D40" s="138"/>
      <c r="E40" s="146"/>
      <c r="F40" s="146"/>
      <c r="G40" s="147"/>
      <c r="H40" s="147"/>
      <c r="I40" s="138"/>
      <c r="J40" s="76" t="s">
        <v>165</v>
      </c>
    </row>
    <row r="41" spans="1:10" ht="15" customHeight="1" x14ac:dyDescent="0.25">
      <c r="A41" s="148" t="s">
        <v>166</v>
      </c>
      <c r="B41" s="149"/>
      <c r="C41" s="150"/>
      <c r="D41" s="151"/>
      <c r="E41" s="144" t="s">
        <v>167</v>
      </c>
      <c r="F41" s="145"/>
      <c r="G41" s="141"/>
      <c r="H41" s="142"/>
      <c r="I41" s="142"/>
      <c r="J41" s="143"/>
    </row>
    <row r="42" spans="1:10" ht="30.75" customHeight="1" x14ac:dyDescent="0.25">
      <c r="A42" s="46"/>
      <c r="B42" s="139"/>
      <c r="C42" s="160"/>
      <c r="D42" s="160"/>
      <c r="E42" s="146"/>
      <c r="F42" s="146"/>
      <c r="G42" s="161" t="s">
        <v>168</v>
      </c>
      <c r="H42" s="161"/>
      <c r="I42" s="161"/>
      <c r="J42" s="47"/>
    </row>
    <row r="43" spans="1:10" ht="15" customHeight="1" x14ac:dyDescent="0.25">
      <c r="A43" s="148" t="s">
        <v>169</v>
      </c>
      <c r="B43" s="149"/>
      <c r="C43" s="141" t="s">
        <v>443</v>
      </c>
      <c r="D43" s="142"/>
      <c r="E43" s="142"/>
      <c r="F43" s="142"/>
      <c r="G43" s="142"/>
      <c r="H43" s="142"/>
      <c r="I43" s="142"/>
      <c r="J43" s="143"/>
    </row>
    <row r="44" spans="1:10" x14ac:dyDescent="0.25">
      <c r="A44" s="40"/>
      <c r="B44" s="138"/>
      <c r="C44" s="209" t="s">
        <v>170</v>
      </c>
      <c r="D44" s="209"/>
      <c r="E44" s="209"/>
      <c r="F44" s="209"/>
      <c r="G44" s="209"/>
      <c r="H44" s="209"/>
      <c r="I44" s="209"/>
      <c r="J44" s="42"/>
    </row>
    <row r="45" spans="1:10" x14ac:dyDescent="0.25">
      <c r="A45" s="148" t="s">
        <v>171</v>
      </c>
      <c r="B45" s="149"/>
      <c r="C45" s="210" t="s">
        <v>444</v>
      </c>
      <c r="D45" s="211"/>
      <c r="E45" s="212"/>
      <c r="F45" s="213"/>
      <c r="G45" s="146"/>
      <c r="H45" s="153"/>
      <c r="I45" s="153"/>
      <c r="J45" s="214"/>
    </row>
    <row r="46" spans="1:10" x14ac:dyDescent="0.25">
      <c r="A46" s="40"/>
      <c r="B46" s="138"/>
      <c r="C46" s="139"/>
      <c r="D46" s="138"/>
      <c r="E46" s="146"/>
      <c r="F46" s="146"/>
      <c r="G46" s="146"/>
      <c r="H46" s="146"/>
      <c r="I46" s="138"/>
      <c r="J46" s="42"/>
    </row>
    <row r="47" spans="1:10" ht="15" customHeight="1" x14ac:dyDescent="0.25">
      <c r="A47" s="148" t="s">
        <v>150</v>
      </c>
      <c r="B47" s="149"/>
      <c r="C47" s="215" t="s">
        <v>445</v>
      </c>
      <c r="D47" s="216"/>
      <c r="E47" s="216"/>
      <c r="F47" s="216"/>
      <c r="G47" s="216"/>
      <c r="H47" s="216"/>
      <c r="I47" s="216"/>
      <c r="J47" s="217"/>
    </row>
    <row r="48" spans="1:10" x14ac:dyDescent="0.25">
      <c r="A48" s="40"/>
      <c r="B48" s="138"/>
      <c r="C48" s="138"/>
      <c r="D48" s="138"/>
      <c r="E48" s="218"/>
      <c r="F48" s="218"/>
      <c r="G48" s="218"/>
      <c r="H48" s="218"/>
      <c r="I48" s="138"/>
      <c r="J48" s="42"/>
    </row>
    <row r="49" spans="1:10" x14ac:dyDescent="0.25">
      <c r="A49" s="148" t="s">
        <v>172</v>
      </c>
      <c r="B49" s="219"/>
      <c r="C49" s="220" t="s">
        <v>441</v>
      </c>
      <c r="D49" s="221"/>
      <c r="E49" s="221"/>
      <c r="F49" s="221"/>
      <c r="G49" s="221"/>
      <c r="H49" s="221"/>
      <c r="I49" s="221"/>
      <c r="J49" s="222"/>
    </row>
    <row r="50" spans="1:10" x14ac:dyDescent="0.25">
      <c r="A50" s="40"/>
      <c r="B50" s="52"/>
      <c r="C50" s="161" t="s">
        <v>173</v>
      </c>
      <c r="D50" s="161"/>
      <c r="E50" s="161"/>
      <c r="F50" s="161"/>
      <c r="G50" s="52"/>
      <c r="H50" s="52"/>
      <c r="I50" s="52"/>
      <c r="J50" s="42"/>
    </row>
    <row r="51" spans="1:10" x14ac:dyDescent="0.25">
      <c r="A51" s="148" t="s">
        <v>174</v>
      </c>
      <c r="B51" s="219"/>
      <c r="C51" s="220"/>
      <c r="D51" s="221"/>
      <c r="E51" s="221"/>
      <c r="F51" s="221"/>
      <c r="G51" s="221"/>
      <c r="H51" s="221"/>
      <c r="I51" s="221"/>
      <c r="J51" s="222"/>
    </row>
    <row r="52" spans="1:10" x14ac:dyDescent="0.25">
      <c r="A52" s="48"/>
      <c r="B52" s="49"/>
      <c r="C52" s="208" t="s">
        <v>175</v>
      </c>
      <c r="D52" s="208"/>
      <c r="E52" s="208"/>
      <c r="F52" s="208"/>
      <c r="G52" s="208"/>
      <c r="H52" s="49"/>
      <c r="I52" s="49"/>
      <c r="J52" s="50"/>
    </row>
  </sheetData>
  <mergeCells count="108">
    <mergeCell ref="C52:G52"/>
    <mergeCell ref="C44:I44"/>
    <mergeCell ref="A45:B45"/>
    <mergeCell ref="C45:E45"/>
    <mergeCell ref="F45:G45"/>
    <mergeCell ref="H45:J45"/>
    <mergeCell ref="E46:F46"/>
    <mergeCell ref="G46:H46"/>
    <mergeCell ref="A47:B47"/>
    <mergeCell ref="C47:J47"/>
    <mergeCell ref="E48:F48"/>
    <mergeCell ref="G48:H48"/>
    <mergeCell ref="A49:B49"/>
    <mergeCell ref="C49:J49"/>
    <mergeCell ref="C50:F50"/>
    <mergeCell ref="A51:B51"/>
    <mergeCell ref="C51:J51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C43:J43"/>
    <mergeCell ref="E41:F41"/>
    <mergeCell ref="E40:F40"/>
    <mergeCell ref="G40:H40"/>
    <mergeCell ref="A41:B41"/>
    <mergeCell ref="C41:D41"/>
    <mergeCell ref="G41:J41"/>
    <mergeCell ref="A34:D34"/>
    <mergeCell ref="E34:I34"/>
    <mergeCell ref="E35:F35"/>
    <mergeCell ref="G35:H35"/>
    <mergeCell ref="A39:D39"/>
    <mergeCell ref="E39:I39"/>
    <mergeCell ref="C42:D42"/>
    <mergeCell ref="E42:F42"/>
    <mergeCell ref="G42:I42"/>
    <mergeCell ref="E38:I38"/>
    <mergeCell ref="A38:D38"/>
    <mergeCell ref="E37:I37"/>
    <mergeCell ref="A37:D37"/>
    <mergeCell ref="E36:I36"/>
    <mergeCell ref="A36:D36"/>
    <mergeCell ref="A43:B43"/>
  </mergeCells>
  <hyperlinks>
    <hyperlink ref="C26" r:id="rId1"/>
    <hyperlink ref="C47" r:id="rId2"/>
    <hyperlink ref="C24" r:id="rId3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106" zoomScale="120" zoomScaleNormal="120" zoomScaleSheetLayoutView="120" workbookViewId="0">
      <selection activeCell="H132" sqref="H132:I132"/>
    </sheetView>
  </sheetViews>
  <sheetFormatPr defaultRowHeight="15" x14ac:dyDescent="0.25"/>
  <cols>
    <col min="8" max="9" width="13.42578125" bestFit="1" customWidth="1"/>
    <col min="15" max="16" width="11" bestFit="1" customWidth="1"/>
  </cols>
  <sheetData>
    <row r="1" spans="1:9" x14ac:dyDescent="0.25">
      <c r="A1" s="235" t="s">
        <v>176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5">
      <c r="A2" s="237" t="s">
        <v>177</v>
      </c>
      <c r="B2" s="238"/>
      <c r="C2" s="238"/>
      <c r="D2" s="238"/>
      <c r="E2" s="238"/>
      <c r="F2" s="238"/>
      <c r="G2" s="238"/>
      <c r="H2" s="238"/>
      <c r="I2" s="238"/>
    </row>
    <row r="3" spans="1:9" x14ac:dyDescent="0.25">
      <c r="A3" s="239" t="s">
        <v>2</v>
      </c>
      <c r="B3" s="240"/>
      <c r="C3" s="240"/>
      <c r="D3" s="240"/>
      <c r="E3" s="240"/>
      <c r="F3" s="240"/>
      <c r="G3" s="240"/>
      <c r="H3" s="240"/>
      <c r="I3" s="240"/>
    </row>
    <row r="4" spans="1:9" x14ac:dyDescent="0.25">
      <c r="A4" s="241" t="s">
        <v>446</v>
      </c>
      <c r="B4" s="242"/>
      <c r="C4" s="242"/>
      <c r="D4" s="242"/>
      <c r="E4" s="242"/>
      <c r="F4" s="242"/>
      <c r="G4" s="242"/>
      <c r="H4" s="242"/>
      <c r="I4" s="243"/>
    </row>
    <row r="5" spans="1:9" ht="45.75" thickBot="1" x14ac:dyDescent="0.3">
      <c r="A5" s="247" t="s">
        <v>3</v>
      </c>
      <c r="B5" s="248"/>
      <c r="C5" s="248"/>
      <c r="D5" s="248"/>
      <c r="E5" s="248"/>
      <c r="F5" s="249"/>
      <c r="G5" s="83" t="s">
        <v>178</v>
      </c>
      <c r="H5" s="88" t="s">
        <v>179</v>
      </c>
      <c r="I5" s="89" t="s">
        <v>180</v>
      </c>
    </row>
    <row r="6" spans="1:9" x14ac:dyDescent="0.25">
      <c r="A6" s="244">
        <v>1</v>
      </c>
      <c r="B6" s="245"/>
      <c r="C6" s="245"/>
      <c r="D6" s="245"/>
      <c r="E6" s="245"/>
      <c r="F6" s="246"/>
      <c r="G6" s="84">
        <v>2</v>
      </c>
      <c r="H6" s="85">
        <v>3</v>
      </c>
      <c r="I6" s="85">
        <v>4</v>
      </c>
    </row>
    <row r="7" spans="1:9" x14ac:dyDescent="0.25">
      <c r="A7" s="250"/>
      <c r="B7" s="250"/>
      <c r="C7" s="250"/>
      <c r="D7" s="250"/>
      <c r="E7" s="250"/>
      <c r="F7" s="250"/>
      <c r="G7" s="250"/>
      <c r="H7" s="250"/>
      <c r="I7" s="251"/>
    </row>
    <row r="8" spans="1:9" x14ac:dyDescent="0.25">
      <c r="A8" s="252" t="s">
        <v>181</v>
      </c>
      <c r="B8" s="253"/>
      <c r="C8" s="253"/>
      <c r="D8" s="253"/>
      <c r="E8" s="253"/>
      <c r="F8" s="254"/>
      <c r="G8" s="80">
        <v>1</v>
      </c>
      <c r="H8" s="90"/>
      <c r="I8" s="90"/>
    </row>
    <row r="9" spans="1:9" x14ac:dyDescent="0.25">
      <c r="A9" s="232" t="s">
        <v>182</v>
      </c>
      <c r="B9" s="233"/>
      <c r="C9" s="233"/>
      <c r="D9" s="233"/>
      <c r="E9" s="233"/>
      <c r="F9" s="234"/>
      <c r="G9" s="81">
        <v>2</v>
      </c>
      <c r="H9" s="91">
        <f>H10+H17+H27+H38+H43</f>
        <v>27848712404</v>
      </c>
      <c r="I9" s="107">
        <f>I10+I17+I27+I38+I43</f>
        <v>27846775421</v>
      </c>
    </row>
    <row r="10" spans="1:9" x14ac:dyDescent="0.25">
      <c r="A10" s="224" t="s">
        <v>183</v>
      </c>
      <c r="B10" s="225"/>
      <c r="C10" s="225"/>
      <c r="D10" s="225"/>
      <c r="E10" s="225"/>
      <c r="F10" s="226"/>
      <c r="G10" s="81">
        <v>3</v>
      </c>
      <c r="H10" s="107">
        <f>SUM(H11:H16)</f>
        <v>153765348</v>
      </c>
      <c r="I10" s="91">
        <f>SUM(I11:I16)</f>
        <v>138163197</v>
      </c>
    </row>
    <row r="11" spans="1:9" x14ac:dyDescent="0.25">
      <c r="A11" s="229" t="s">
        <v>184</v>
      </c>
      <c r="B11" s="230"/>
      <c r="C11" s="230"/>
      <c r="D11" s="230"/>
      <c r="E11" s="230"/>
      <c r="F11" s="231"/>
      <c r="G11" s="80">
        <v>4</v>
      </c>
      <c r="H11" s="90"/>
      <c r="I11" s="90"/>
    </row>
    <row r="12" spans="1:9" ht="26.25" customHeight="1" x14ac:dyDescent="0.25">
      <c r="A12" s="229" t="s">
        <v>185</v>
      </c>
      <c r="B12" s="230"/>
      <c r="C12" s="230"/>
      <c r="D12" s="230"/>
      <c r="E12" s="230"/>
      <c r="F12" s="231"/>
      <c r="G12" s="80">
        <v>5</v>
      </c>
      <c r="H12" s="90">
        <v>128365416</v>
      </c>
      <c r="I12" s="90">
        <v>113245865</v>
      </c>
    </row>
    <row r="13" spans="1:9" x14ac:dyDescent="0.25">
      <c r="A13" s="229" t="s">
        <v>186</v>
      </c>
      <c r="B13" s="230"/>
      <c r="C13" s="230"/>
      <c r="D13" s="230"/>
      <c r="E13" s="230"/>
      <c r="F13" s="231"/>
      <c r="G13" s="80">
        <v>6</v>
      </c>
      <c r="H13" s="90"/>
      <c r="I13" s="90"/>
    </row>
    <row r="14" spans="1:9" x14ac:dyDescent="0.25">
      <c r="A14" s="229" t="s">
        <v>187</v>
      </c>
      <c r="B14" s="230"/>
      <c r="C14" s="230"/>
      <c r="D14" s="230"/>
      <c r="E14" s="230"/>
      <c r="F14" s="231"/>
      <c r="G14" s="80">
        <v>7</v>
      </c>
      <c r="H14" s="90"/>
      <c r="I14" s="90"/>
    </row>
    <row r="15" spans="1:9" x14ac:dyDescent="0.25">
      <c r="A15" s="229" t="s">
        <v>188</v>
      </c>
      <c r="B15" s="230"/>
      <c r="C15" s="230"/>
      <c r="D15" s="230"/>
      <c r="E15" s="230"/>
      <c r="F15" s="231"/>
      <c r="G15" s="80">
        <v>8</v>
      </c>
      <c r="H15" s="90">
        <v>25399932</v>
      </c>
      <c r="I15" s="90">
        <v>24917332</v>
      </c>
    </row>
    <row r="16" spans="1:9" x14ac:dyDescent="0.25">
      <c r="A16" s="229" t="s">
        <v>189</v>
      </c>
      <c r="B16" s="230"/>
      <c r="C16" s="230"/>
      <c r="D16" s="230"/>
      <c r="E16" s="230"/>
      <c r="F16" s="231"/>
      <c r="G16" s="80">
        <v>9</v>
      </c>
      <c r="H16" s="90"/>
      <c r="I16" s="90"/>
    </row>
    <row r="17" spans="1:9" x14ac:dyDescent="0.25">
      <c r="A17" s="224" t="s">
        <v>190</v>
      </c>
      <c r="B17" s="225"/>
      <c r="C17" s="225"/>
      <c r="D17" s="225"/>
      <c r="E17" s="225"/>
      <c r="F17" s="226"/>
      <c r="G17" s="81">
        <v>10</v>
      </c>
      <c r="H17" s="91">
        <f>SUM(H18:H26)</f>
        <v>770091650</v>
      </c>
      <c r="I17" s="107">
        <f>SUM(I18:I26)</f>
        <v>700912531</v>
      </c>
    </row>
    <row r="18" spans="1:9" x14ac:dyDescent="0.25">
      <c r="A18" s="229" t="s">
        <v>191</v>
      </c>
      <c r="B18" s="230"/>
      <c r="C18" s="230"/>
      <c r="D18" s="230"/>
      <c r="E18" s="230"/>
      <c r="F18" s="231"/>
      <c r="G18" s="80">
        <v>11</v>
      </c>
      <c r="H18" s="90">
        <v>68437468</v>
      </c>
      <c r="I18" s="106">
        <v>67546667</v>
      </c>
    </row>
    <row r="19" spans="1:9" x14ac:dyDescent="0.25">
      <c r="A19" s="229" t="s">
        <v>192</v>
      </c>
      <c r="B19" s="230"/>
      <c r="C19" s="230"/>
      <c r="D19" s="230"/>
      <c r="E19" s="230"/>
      <c r="F19" s="231"/>
      <c r="G19" s="80">
        <v>12</v>
      </c>
      <c r="H19" s="90">
        <v>162864716</v>
      </c>
      <c r="I19" s="106">
        <v>178806478</v>
      </c>
    </row>
    <row r="20" spans="1:9" x14ac:dyDescent="0.25">
      <c r="A20" s="229" t="s">
        <v>193</v>
      </c>
      <c r="B20" s="230"/>
      <c r="C20" s="230"/>
      <c r="D20" s="230"/>
      <c r="E20" s="230"/>
      <c r="F20" s="231"/>
      <c r="G20" s="80">
        <v>13</v>
      </c>
      <c r="H20" s="90">
        <v>126813630</v>
      </c>
      <c r="I20" s="106">
        <v>212759995</v>
      </c>
    </row>
    <row r="21" spans="1:9" x14ac:dyDescent="0.25">
      <c r="A21" s="229" t="s">
        <v>194</v>
      </c>
      <c r="B21" s="230"/>
      <c r="C21" s="230"/>
      <c r="D21" s="230"/>
      <c r="E21" s="230"/>
      <c r="F21" s="231"/>
      <c r="G21" s="80">
        <v>14</v>
      </c>
      <c r="H21" s="90">
        <v>9730716</v>
      </c>
      <c r="I21" s="106">
        <v>8236011</v>
      </c>
    </row>
    <row r="22" spans="1:9" x14ac:dyDescent="0.25">
      <c r="A22" s="229" t="s">
        <v>195</v>
      </c>
      <c r="B22" s="230"/>
      <c r="C22" s="230"/>
      <c r="D22" s="230"/>
      <c r="E22" s="230"/>
      <c r="F22" s="231"/>
      <c r="G22" s="80">
        <v>15</v>
      </c>
      <c r="H22" s="90"/>
      <c r="I22" s="106"/>
    </row>
    <row r="23" spans="1:9" x14ac:dyDescent="0.25">
      <c r="A23" s="229" t="s">
        <v>196</v>
      </c>
      <c r="B23" s="230"/>
      <c r="C23" s="230"/>
      <c r="D23" s="230"/>
      <c r="E23" s="230"/>
      <c r="F23" s="231"/>
      <c r="G23" s="80">
        <v>16</v>
      </c>
      <c r="H23" s="90">
        <v>6021955</v>
      </c>
      <c r="I23" s="106">
        <v>91844690</v>
      </c>
    </row>
    <row r="24" spans="1:9" x14ac:dyDescent="0.25">
      <c r="A24" s="229" t="s">
        <v>197</v>
      </c>
      <c r="B24" s="230"/>
      <c r="C24" s="230"/>
      <c r="D24" s="230"/>
      <c r="E24" s="230"/>
      <c r="F24" s="231"/>
      <c r="G24" s="80">
        <v>17</v>
      </c>
      <c r="H24" s="90">
        <v>362615901</v>
      </c>
      <c r="I24" s="106">
        <v>121885481</v>
      </c>
    </row>
    <row r="25" spans="1:9" x14ac:dyDescent="0.25">
      <c r="A25" s="229" t="s">
        <v>198</v>
      </c>
      <c r="B25" s="230"/>
      <c r="C25" s="230"/>
      <c r="D25" s="230"/>
      <c r="E25" s="230"/>
      <c r="F25" s="231"/>
      <c r="G25" s="80">
        <v>18</v>
      </c>
      <c r="H25" s="90">
        <v>341693</v>
      </c>
      <c r="I25" s="106">
        <v>342793</v>
      </c>
    </row>
    <row r="26" spans="1:9" x14ac:dyDescent="0.25">
      <c r="A26" s="229" t="s">
        <v>199</v>
      </c>
      <c r="B26" s="230"/>
      <c r="C26" s="230"/>
      <c r="D26" s="230"/>
      <c r="E26" s="230"/>
      <c r="F26" s="231"/>
      <c r="G26" s="80">
        <v>19</v>
      </c>
      <c r="H26" s="90">
        <v>33265571</v>
      </c>
      <c r="I26" s="106">
        <v>19490416</v>
      </c>
    </row>
    <row r="27" spans="1:9" x14ac:dyDescent="0.25">
      <c r="A27" s="224" t="s">
        <v>200</v>
      </c>
      <c r="B27" s="225"/>
      <c r="C27" s="225"/>
      <c r="D27" s="225"/>
      <c r="E27" s="225"/>
      <c r="F27" s="226"/>
      <c r="G27" s="81">
        <v>20</v>
      </c>
      <c r="H27" s="91">
        <f>SUM(H28:H37)</f>
        <v>10377534952</v>
      </c>
      <c r="I27" s="107">
        <f>SUM(I28:I37)</f>
        <v>10326165966</v>
      </c>
    </row>
    <row r="28" spans="1:9" x14ac:dyDescent="0.25">
      <c r="A28" s="229" t="s">
        <v>201</v>
      </c>
      <c r="B28" s="230"/>
      <c r="C28" s="230"/>
      <c r="D28" s="230"/>
      <c r="E28" s="230"/>
      <c r="F28" s="231"/>
      <c r="G28" s="80">
        <v>21</v>
      </c>
      <c r="H28" s="90">
        <v>7711408859</v>
      </c>
      <c r="I28" s="90">
        <v>7797053901</v>
      </c>
    </row>
    <row r="29" spans="1:9" x14ac:dyDescent="0.25">
      <c r="A29" s="229" t="s">
        <v>202</v>
      </c>
      <c r="B29" s="230"/>
      <c r="C29" s="230"/>
      <c r="D29" s="230"/>
      <c r="E29" s="230"/>
      <c r="F29" s="231"/>
      <c r="G29" s="80">
        <v>22</v>
      </c>
      <c r="H29" s="90"/>
      <c r="I29" s="90"/>
    </row>
    <row r="30" spans="1:9" x14ac:dyDescent="0.25">
      <c r="A30" s="229" t="s">
        <v>203</v>
      </c>
      <c r="B30" s="230"/>
      <c r="C30" s="230"/>
      <c r="D30" s="230"/>
      <c r="E30" s="230"/>
      <c r="F30" s="231"/>
      <c r="G30" s="80">
        <v>23</v>
      </c>
      <c r="H30" s="90">
        <v>591437381</v>
      </c>
      <c r="I30" s="90">
        <v>515162016</v>
      </c>
    </row>
    <row r="31" spans="1:9" ht="25.5" customHeight="1" x14ac:dyDescent="0.25">
      <c r="A31" s="229" t="s">
        <v>204</v>
      </c>
      <c r="B31" s="230"/>
      <c r="C31" s="230"/>
      <c r="D31" s="230"/>
      <c r="E31" s="230"/>
      <c r="F31" s="231"/>
      <c r="G31" s="80">
        <v>24</v>
      </c>
      <c r="H31" s="90">
        <v>1755863905</v>
      </c>
      <c r="I31" s="90">
        <v>1781594850</v>
      </c>
    </row>
    <row r="32" spans="1:9" ht="24" customHeight="1" x14ac:dyDescent="0.25">
      <c r="A32" s="229" t="s">
        <v>205</v>
      </c>
      <c r="B32" s="230"/>
      <c r="C32" s="230"/>
      <c r="D32" s="230"/>
      <c r="E32" s="230"/>
      <c r="F32" s="231"/>
      <c r="G32" s="80">
        <v>25</v>
      </c>
      <c r="H32" s="90"/>
      <c r="I32" s="90"/>
    </row>
    <row r="33" spans="1:9" ht="22.5" customHeight="1" x14ac:dyDescent="0.25">
      <c r="A33" s="229" t="s">
        <v>206</v>
      </c>
      <c r="B33" s="230"/>
      <c r="C33" s="230"/>
      <c r="D33" s="230"/>
      <c r="E33" s="230"/>
      <c r="F33" s="231"/>
      <c r="G33" s="80">
        <v>26</v>
      </c>
      <c r="H33" s="90">
        <v>36106614</v>
      </c>
      <c r="I33" s="90">
        <v>35644938</v>
      </c>
    </row>
    <row r="34" spans="1:9" x14ac:dyDescent="0.25">
      <c r="A34" s="229" t="s">
        <v>207</v>
      </c>
      <c r="B34" s="230"/>
      <c r="C34" s="230"/>
      <c r="D34" s="230"/>
      <c r="E34" s="230"/>
      <c r="F34" s="231"/>
      <c r="G34" s="80">
        <v>27</v>
      </c>
      <c r="H34" s="90"/>
      <c r="I34" s="90"/>
    </row>
    <row r="35" spans="1:9" x14ac:dyDescent="0.25">
      <c r="A35" s="229" t="s">
        <v>208</v>
      </c>
      <c r="B35" s="230"/>
      <c r="C35" s="230"/>
      <c r="D35" s="230"/>
      <c r="E35" s="230"/>
      <c r="F35" s="231"/>
      <c r="G35" s="80">
        <v>28</v>
      </c>
      <c r="H35" s="90"/>
      <c r="I35" s="90"/>
    </row>
    <row r="36" spans="1:9" x14ac:dyDescent="0.25">
      <c r="A36" s="229" t="s">
        <v>209</v>
      </c>
      <c r="B36" s="230"/>
      <c r="C36" s="230"/>
      <c r="D36" s="230"/>
      <c r="E36" s="230"/>
      <c r="F36" s="231"/>
      <c r="G36" s="80">
        <v>29</v>
      </c>
      <c r="H36" s="90"/>
      <c r="I36" s="90"/>
    </row>
    <row r="37" spans="1:9" x14ac:dyDescent="0.25">
      <c r="A37" s="229" t="s">
        <v>210</v>
      </c>
      <c r="B37" s="230"/>
      <c r="C37" s="230"/>
      <c r="D37" s="230"/>
      <c r="E37" s="230"/>
      <c r="F37" s="231"/>
      <c r="G37" s="80">
        <v>30</v>
      </c>
      <c r="H37" s="90">
        <v>282718193</v>
      </c>
      <c r="I37" s="90">
        <v>196710261</v>
      </c>
    </row>
    <row r="38" spans="1:9" x14ac:dyDescent="0.25">
      <c r="A38" s="224" t="s">
        <v>211</v>
      </c>
      <c r="B38" s="225"/>
      <c r="C38" s="225"/>
      <c r="D38" s="225"/>
      <c r="E38" s="225"/>
      <c r="F38" s="226"/>
      <c r="G38" s="81">
        <v>31</v>
      </c>
      <c r="H38" s="91">
        <f>SUM(H39:H42)</f>
        <v>16442041886</v>
      </c>
      <c r="I38" s="107">
        <f>SUM(I39:I42)</f>
        <v>16548633853</v>
      </c>
    </row>
    <row r="39" spans="1:9" x14ac:dyDescent="0.25">
      <c r="A39" s="229" t="s">
        <v>212</v>
      </c>
      <c r="B39" s="230"/>
      <c r="C39" s="230"/>
      <c r="D39" s="230"/>
      <c r="E39" s="230"/>
      <c r="F39" s="231"/>
      <c r="G39" s="80">
        <v>32</v>
      </c>
      <c r="H39" s="90">
        <v>16441498098</v>
      </c>
      <c r="I39" s="90">
        <v>16548243514</v>
      </c>
    </row>
    <row r="40" spans="1:9" x14ac:dyDescent="0.25">
      <c r="A40" s="229" t="s">
        <v>213</v>
      </c>
      <c r="B40" s="230"/>
      <c r="C40" s="230"/>
      <c r="D40" s="230"/>
      <c r="E40" s="230"/>
      <c r="F40" s="231"/>
      <c r="G40" s="80">
        <v>33</v>
      </c>
      <c r="H40" s="90"/>
      <c r="I40" s="90"/>
    </row>
    <row r="41" spans="1:9" x14ac:dyDescent="0.25">
      <c r="A41" s="229" t="s">
        <v>214</v>
      </c>
      <c r="B41" s="230"/>
      <c r="C41" s="230"/>
      <c r="D41" s="230"/>
      <c r="E41" s="230"/>
      <c r="F41" s="231"/>
      <c r="G41" s="80">
        <v>34</v>
      </c>
      <c r="H41" s="90"/>
      <c r="I41" s="90"/>
    </row>
    <row r="42" spans="1:9" x14ac:dyDescent="0.25">
      <c r="A42" s="229" t="s">
        <v>215</v>
      </c>
      <c r="B42" s="230"/>
      <c r="C42" s="230"/>
      <c r="D42" s="230"/>
      <c r="E42" s="230"/>
      <c r="F42" s="231"/>
      <c r="G42" s="80">
        <v>35</v>
      </c>
      <c r="H42" s="90">
        <v>543788</v>
      </c>
      <c r="I42" s="90">
        <v>390339</v>
      </c>
    </row>
    <row r="43" spans="1:9" x14ac:dyDescent="0.25">
      <c r="A43" s="255" t="s">
        <v>216</v>
      </c>
      <c r="B43" s="256"/>
      <c r="C43" s="256"/>
      <c r="D43" s="256"/>
      <c r="E43" s="256"/>
      <c r="F43" s="257"/>
      <c r="G43" s="80">
        <v>36</v>
      </c>
      <c r="H43" s="90">
        <v>105278568</v>
      </c>
      <c r="I43" s="90">
        <v>132899874</v>
      </c>
    </row>
    <row r="44" spans="1:9" x14ac:dyDescent="0.25">
      <c r="A44" s="232" t="s">
        <v>217</v>
      </c>
      <c r="B44" s="233"/>
      <c r="C44" s="233"/>
      <c r="D44" s="233"/>
      <c r="E44" s="233"/>
      <c r="F44" s="234"/>
      <c r="G44" s="81">
        <v>37</v>
      </c>
      <c r="H44" s="91">
        <f>H45+H53+H60+H70</f>
        <v>6501967192</v>
      </c>
      <c r="I44" s="107">
        <f>I45+I53+I60+I70</f>
        <v>6507749876</v>
      </c>
    </row>
    <row r="45" spans="1:9" x14ac:dyDescent="0.25">
      <c r="A45" s="224" t="s">
        <v>218</v>
      </c>
      <c r="B45" s="225"/>
      <c r="C45" s="225"/>
      <c r="D45" s="225"/>
      <c r="E45" s="225"/>
      <c r="F45" s="226"/>
      <c r="G45" s="81">
        <v>38</v>
      </c>
      <c r="H45" s="91">
        <f>SUM(H46:H52)</f>
        <v>467901856</v>
      </c>
      <c r="I45" s="107">
        <f>SUM(I46:I52)</f>
        <v>638606153</v>
      </c>
    </row>
    <row r="46" spans="1:9" x14ac:dyDescent="0.25">
      <c r="A46" s="229" t="s">
        <v>219</v>
      </c>
      <c r="B46" s="230"/>
      <c r="C46" s="230"/>
      <c r="D46" s="230"/>
      <c r="E46" s="230"/>
      <c r="F46" s="231"/>
      <c r="G46" s="80">
        <v>39</v>
      </c>
      <c r="H46" s="90">
        <v>8053891</v>
      </c>
      <c r="I46" s="90">
        <v>3012490</v>
      </c>
    </row>
    <row r="47" spans="1:9" x14ac:dyDescent="0.25">
      <c r="A47" s="229" t="s">
        <v>220</v>
      </c>
      <c r="B47" s="230"/>
      <c r="C47" s="230"/>
      <c r="D47" s="230"/>
      <c r="E47" s="230"/>
      <c r="F47" s="231"/>
      <c r="G47" s="80">
        <v>40</v>
      </c>
      <c r="H47" s="90"/>
      <c r="I47" s="90"/>
    </row>
    <row r="48" spans="1:9" x14ac:dyDescent="0.25">
      <c r="A48" s="229" t="s">
        <v>221</v>
      </c>
      <c r="B48" s="230"/>
      <c r="C48" s="230"/>
      <c r="D48" s="230"/>
      <c r="E48" s="230"/>
      <c r="F48" s="231"/>
      <c r="G48" s="80">
        <v>41</v>
      </c>
      <c r="H48" s="90"/>
      <c r="I48" s="90"/>
    </row>
    <row r="49" spans="1:9" x14ac:dyDescent="0.25">
      <c r="A49" s="229" t="s">
        <v>222</v>
      </c>
      <c r="B49" s="230"/>
      <c r="C49" s="230"/>
      <c r="D49" s="230"/>
      <c r="E49" s="230"/>
      <c r="F49" s="231"/>
      <c r="G49" s="80">
        <v>42</v>
      </c>
      <c r="H49" s="90">
        <v>459847965</v>
      </c>
      <c r="I49" s="90">
        <v>635593663</v>
      </c>
    </row>
    <row r="50" spans="1:9" x14ac:dyDescent="0.25">
      <c r="A50" s="229" t="s">
        <v>223</v>
      </c>
      <c r="B50" s="230"/>
      <c r="C50" s="230"/>
      <c r="D50" s="230"/>
      <c r="E50" s="230"/>
      <c r="F50" s="231"/>
      <c r="G50" s="80">
        <v>43</v>
      </c>
      <c r="H50" s="90"/>
      <c r="I50" s="90"/>
    </row>
    <row r="51" spans="1:9" x14ac:dyDescent="0.25">
      <c r="A51" s="229" t="s">
        <v>224</v>
      </c>
      <c r="B51" s="230"/>
      <c r="C51" s="230"/>
      <c r="D51" s="230"/>
      <c r="E51" s="230"/>
      <c r="F51" s="231"/>
      <c r="G51" s="80">
        <v>44</v>
      </c>
      <c r="H51" s="90"/>
      <c r="I51" s="90"/>
    </row>
    <row r="52" spans="1:9" x14ac:dyDescent="0.25">
      <c r="A52" s="229" t="s">
        <v>225</v>
      </c>
      <c r="B52" s="230"/>
      <c r="C52" s="230"/>
      <c r="D52" s="230"/>
      <c r="E52" s="230"/>
      <c r="F52" s="231"/>
      <c r="G52" s="80">
        <v>45</v>
      </c>
      <c r="H52" s="90"/>
      <c r="I52" s="90"/>
    </row>
    <row r="53" spans="1:9" x14ac:dyDescent="0.25">
      <c r="A53" s="224" t="s">
        <v>226</v>
      </c>
      <c r="B53" s="225"/>
      <c r="C53" s="225"/>
      <c r="D53" s="225"/>
      <c r="E53" s="225"/>
      <c r="F53" s="226"/>
      <c r="G53" s="81">
        <v>46</v>
      </c>
      <c r="H53" s="91">
        <f>SUM(H54:H59)</f>
        <v>4825405162</v>
      </c>
      <c r="I53" s="107">
        <f>SUM(I54:I59)</f>
        <v>4049747777</v>
      </c>
    </row>
    <row r="54" spans="1:9" x14ac:dyDescent="0.25">
      <c r="A54" s="229" t="s">
        <v>227</v>
      </c>
      <c r="B54" s="230"/>
      <c r="C54" s="230"/>
      <c r="D54" s="230"/>
      <c r="E54" s="230"/>
      <c r="F54" s="231"/>
      <c r="G54" s="80">
        <v>47</v>
      </c>
      <c r="H54" s="90">
        <v>4304082950</v>
      </c>
      <c r="I54" s="90">
        <v>3727787144</v>
      </c>
    </row>
    <row r="55" spans="1:9" x14ac:dyDescent="0.25">
      <c r="A55" s="229" t="s">
        <v>228</v>
      </c>
      <c r="B55" s="230"/>
      <c r="C55" s="230"/>
      <c r="D55" s="230"/>
      <c r="E55" s="230"/>
      <c r="F55" s="231"/>
      <c r="G55" s="80">
        <v>48</v>
      </c>
      <c r="H55" s="90">
        <v>3253960</v>
      </c>
      <c r="I55" s="90">
        <v>4281702</v>
      </c>
    </row>
    <row r="56" spans="1:9" x14ac:dyDescent="0.25">
      <c r="A56" s="229" t="s">
        <v>229</v>
      </c>
      <c r="B56" s="230"/>
      <c r="C56" s="230"/>
      <c r="D56" s="230"/>
      <c r="E56" s="230"/>
      <c r="F56" s="231"/>
      <c r="G56" s="80">
        <v>49</v>
      </c>
      <c r="H56" s="90">
        <v>325006247</v>
      </c>
      <c r="I56" s="90">
        <v>302582154</v>
      </c>
    </row>
    <row r="57" spans="1:9" x14ac:dyDescent="0.25">
      <c r="A57" s="229" t="s">
        <v>230</v>
      </c>
      <c r="B57" s="230"/>
      <c r="C57" s="230"/>
      <c r="D57" s="230"/>
      <c r="E57" s="230"/>
      <c r="F57" s="231"/>
      <c r="G57" s="80">
        <v>50</v>
      </c>
      <c r="H57" s="90">
        <v>178798</v>
      </c>
      <c r="I57" s="90">
        <v>112512</v>
      </c>
    </row>
    <row r="58" spans="1:9" x14ac:dyDescent="0.25">
      <c r="A58" s="229" t="s">
        <v>231</v>
      </c>
      <c r="B58" s="230"/>
      <c r="C58" s="230"/>
      <c r="D58" s="230"/>
      <c r="E58" s="230"/>
      <c r="F58" s="231"/>
      <c r="G58" s="80">
        <v>51</v>
      </c>
      <c r="H58" s="90">
        <v>137321271</v>
      </c>
      <c r="I58" s="90"/>
    </row>
    <row r="59" spans="1:9" x14ac:dyDescent="0.25">
      <c r="A59" s="229" t="s">
        <v>232</v>
      </c>
      <c r="B59" s="230"/>
      <c r="C59" s="230"/>
      <c r="D59" s="230"/>
      <c r="E59" s="230"/>
      <c r="F59" s="231"/>
      <c r="G59" s="80">
        <v>52</v>
      </c>
      <c r="H59" s="90">
        <v>55561936</v>
      </c>
      <c r="I59" s="90">
        <v>14984265</v>
      </c>
    </row>
    <row r="60" spans="1:9" x14ac:dyDescent="0.25">
      <c r="A60" s="224" t="s">
        <v>233</v>
      </c>
      <c r="B60" s="225"/>
      <c r="C60" s="225"/>
      <c r="D60" s="225"/>
      <c r="E60" s="225"/>
      <c r="F60" s="226"/>
      <c r="G60" s="81">
        <v>53</v>
      </c>
      <c r="H60" s="91">
        <f>SUM(H61:H69)</f>
        <v>283486327</v>
      </c>
      <c r="I60" s="107">
        <f>SUM(I61:I69)</f>
        <v>207454920</v>
      </c>
    </row>
    <row r="61" spans="1:9" x14ac:dyDescent="0.25">
      <c r="A61" s="229" t="s">
        <v>201</v>
      </c>
      <c r="B61" s="230"/>
      <c r="C61" s="230"/>
      <c r="D61" s="230"/>
      <c r="E61" s="230"/>
      <c r="F61" s="231"/>
      <c r="G61" s="80">
        <v>54</v>
      </c>
      <c r="H61" s="90"/>
      <c r="I61" s="90"/>
    </row>
    <row r="62" spans="1:9" x14ac:dyDescent="0.25">
      <c r="A62" s="229" t="s">
        <v>202</v>
      </c>
      <c r="B62" s="230"/>
      <c r="C62" s="230"/>
      <c r="D62" s="230"/>
      <c r="E62" s="230"/>
      <c r="F62" s="231"/>
      <c r="G62" s="80">
        <v>55</v>
      </c>
      <c r="H62" s="90"/>
      <c r="I62" s="90"/>
    </row>
    <row r="63" spans="1:9" x14ac:dyDescent="0.25">
      <c r="A63" s="229" t="s">
        <v>203</v>
      </c>
      <c r="B63" s="230"/>
      <c r="C63" s="230"/>
      <c r="D63" s="230"/>
      <c r="E63" s="230"/>
      <c r="F63" s="231"/>
      <c r="G63" s="80">
        <v>56</v>
      </c>
      <c r="H63" s="90">
        <v>178816070</v>
      </c>
      <c r="I63" s="90">
        <v>118187789</v>
      </c>
    </row>
    <row r="64" spans="1:9" ht="22.5" customHeight="1" x14ac:dyDescent="0.25">
      <c r="A64" s="229" t="s">
        <v>234</v>
      </c>
      <c r="B64" s="230"/>
      <c r="C64" s="230"/>
      <c r="D64" s="230"/>
      <c r="E64" s="230"/>
      <c r="F64" s="231"/>
      <c r="G64" s="80">
        <v>57</v>
      </c>
      <c r="H64" s="90"/>
      <c r="I64" s="90"/>
    </row>
    <row r="65" spans="1:9" ht="22.5" customHeight="1" x14ac:dyDescent="0.25">
      <c r="A65" s="229" t="s">
        <v>205</v>
      </c>
      <c r="B65" s="230"/>
      <c r="C65" s="230"/>
      <c r="D65" s="230"/>
      <c r="E65" s="230"/>
      <c r="F65" s="231"/>
      <c r="G65" s="80">
        <v>58</v>
      </c>
      <c r="H65" s="90"/>
      <c r="I65" s="90"/>
    </row>
    <row r="66" spans="1:9" ht="24.75" customHeight="1" x14ac:dyDescent="0.25">
      <c r="A66" s="229" t="s">
        <v>206</v>
      </c>
      <c r="B66" s="230"/>
      <c r="C66" s="230"/>
      <c r="D66" s="230"/>
      <c r="E66" s="230"/>
      <c r="F66" s="231"/>
      <c r="G66" s="80">
        <v>59</v>
      </c>
      <c r="H66" s="90">
        <v>25771813</v>
      </c>
      <c r="I66" s="90"/>
    </row>
    <row r="67" spans="1:9" x14ac:dyDescent="0.25">
      <c r="A67" s="229" t="s">
        <v>207</v>
      </c>
      <c r="B67" s="230"/>
      <c r="C67" s="230"/>
      <c r="D67" s="230"/>
      <c r="E67" s="230"/>
      <c r="F67" s="231"/>
      <c r="G67" s="80">
        <v>60</v>
      </c>
      <c r="H67" s="90"/>
      <c r="I67" s="90"/>
    </row>
    <row r="68" spans="1:9" x14ac:dyDescent="0.25">
      <c r="A68" s="229" t="s">
        <v>208</v>
      </c>
      <c r="B68" s="230"/>
      <c r="C68" s="230"/>
      <c r="D68" s="230"/>
      <c r="E68" s="230"/>
      <c r="F68" s="231"/>
      <c r="G68" s="80">
        <v>61</v>
      </c>
      <c r="H68" s="90">
        <v>78898444</v>
      </c>
      <c r="I68" s="90">
        <v>89267131</v>
      </c>
    </row>
    <row r="69" spans="1:9" x14ac:dyDescent="0.25">
      <c r="A69" s="229" t="s">
        <v>235</v>
      </c>
      <c r="B69" s="230"/>
      <c r="C69" s="230"/>
      <c r="D69" s="230"/>
      <c r="E69" s="230"/>
      <c r="F69" s="231"/>
      <c r="G69" s="80">
        <v>62</v>
      </c>
      <c r="H69" s="90"/>
      <c r="I69" s="90"/>
    </row>
    <row r="70" spans="1:9" x14ac:dyDescent="0.25">
      <c r="A70" s="255" t="s">
        <v>236</v>
      </c>
      <c r="B70" s="256"/>
      <c r="C70" s="256"/>
      <c r="D70" s="256"/>
      <c r="E70" s="256"/>
      <c r="F70" s="257"/>
      <c r="G70" s="80">
        <v>63</v>
      </c>
      <c r="H70" s="90">
        <v>925173847</v>
      </c>
      <c r="I70" s="90">
        <v>1611941026</v>
      </c>
    </row>
    <row r="71" spans="1:9" ht="30" customHeight="1" x14ac:dyDescent="0.25">
      <c r="A71" s="261" t="s">
        <v>237</v>
      </c>
      <c r="B71" s="262"/>
      <c r="C71" s="262"/>
      <c r="D71" s="262"/>
      <c r="E71" s="262"/>
      <c r="F71" s="263"/>
      <c r="G71" s="80">
        <v>64</v>
      </c>
      <c r="H71" s="90">
        <v>17127740</v>
      </c>
      <c r="I71" s="90">
        <v>17394810</v>
      </c>
    </row>
    <row r="72" spans="1:9" x14ac:dyDescent="0.25">
      <c r="A72" s="232" t="s">
        <v>238</v>
      </c>
      <c r="B72" s="233"/>
      <c r="C72" s="233"/>
      <c r="D72" s="233"/>
      <c r="E72" s="233"/>
      <c r="F72" s="234"/>
      <c r="G72" s="81">
        <v>65</v>
      </c>
      <c r="H72" s="107">
        <f>H8+H9+H44+H71</f>
        <v>34367807336</v>
      </c>
      <c r="I72" s="91">
        <f>I8+I9+I44+I71</f>
        <v>34371920107</v>
      </c>
    </row>
    <row r="73" spans="1:9" x14ac:dyDescent="0.25">
      <c r="A73" s="264" t="s">
        <v>239</v>
      </c>
      <c r="B73" s="265"/>
      <c r="C73" s="265"/>
      <c r="D73" s="265"/>
      <c r="E73" s="265"/>
      <c r="F73" s="266"/>
      <c r="G73" s="82">
        <v>66</v>
      </c>
      <c r="H73" s="92">
        <v>2858446091</v>
      </c>
      <c r="I73" s="92">
        <v>3113279533</v>
      </c>
    </row>
    <row r="74" spans="1:9" x14ac:dyDescent="0.25">
      <c r="A74" s="267" t="s">
        <v>240</v>
      </c>
      <c r="B74" s="268"/>
      <c r="C74" s="268"/>
      <c r="D74" s="268"/>
      <c r="E74" s="268"/>
      <c r="F74" s="268"/>
      <c r="G74" s="268"/>
      <c r="H74" s="268"/>
      <c r="I74" s="268"/>
    </row>
    <row r="75" spans="1:9" x14ac:dyDescent="0.25">
      <c r="A75" s="227" t="s">
        <v>241</v>
      </c>
      <c r="B75" s="227"/>
      <c r="C75" s="227"/>
      <c r="D75" s="227"/>
      <c r="E75" s="227"/>
      <c r="F75" s="227"/>
      <c r="G75" s="81">
        <v>67</v>
      </c>
      <c r="H75" s="107">
        <f>H76+H77+H78+H85+H84+H89+H92+H95</f>
        <v>25149872953</v>
      </c>
      <c r="I75" s="91">
        <f>I76+I77+I78+I85+I84+I89+I92+I95</f>
        <v>25217255323</v>
      </c>
    </row>
    <row r="76" spans="1:9" x14ac:dyDescent="0.25">
      <c r="A76" s="228" t="s">
        <v>242</v>
      </c>
      <c r="B76" s="228"/>
      <c r="C76" s="228"/>
      <c r="D76" s="228"/>
      <c r="E76" s="228"/>
      <c r="F76" s="228"/>
      <c r="G76" s="80">
        <v>68</v>
      </c>
      <c r="H76" s="86">
        <v>19792159200</v>
      </c>
      <c r="I76" s="86">
        <v>19792159200</v>
      </c>
    </row>
    <row r="77" spans="1:9" x14ac:dyDescent="0.25">
      <c r="A77" s="228" t="s">
        <v>243</v>
      </c>
      <c r="B77" s="228"/>
      <c r="C77" s="228"/>
      <c r="D77" s="228"/>
      <c r="E77" s="228"/>
      <c r="F77" s="228"/>
      <c r="G77" s="80">
        <v>69</v>
      </c>
      <c r="H77" s="86"/>
      <c r="I77" s="86"/>
    </row>
    <row r="78" spans="1:9" x14ac:dyDescent="0.25">
      <c r="A78" s="258" t="s">
        <v>244</v>
      </c>
      <c r="B78" s="258"/>
      <c r="C78" s="258"/>
      <c r="D78" s="258"/>
      <c r="E78" s="258"/>
      <c r="F78" s="258"/>
      <c r="G78" s="81">
        <v>70</v>
      </c>
      <c r="H78" s="91">
        <f>SUM(H79:H84)</f>
        <v>451801247</v>
      </c>
      <c r="I78" s="107">
        <f>SUM(I79:I84)</f>
        <v>470002370</v>
      </c>
    </row>
    <row r="79" spans="1:9" x14ac:dyDescent="0.25">
      <c r="A79" s="223" t="s">
        <v>245</v>
      </c>
      <c r="B79" s="223"/>
      <c r="C79" s="223"/>
      <c r="D79" s="223"/>
      <c r="E79" s="223"/>
      <c r="F79" s="223"/>
      <c r="G79" s="80">
        <v>71</v>
      </c>
      <c r="H79" s="86">
        <v>387864598</v>
      </c>
      <c r="I79" s="86">
        <v>406065721</v>
      </c>
    </row>
    <row r="80" spans="1:9" x14ac:dyDescent="0.25">
      <c r="A80" s="223" t="s">
        <v>246</v>
      </c>
      <c r="B80" s="223"/>
      <c r="C80" s="223"/>
      <c r="D80" s="223"/>
      <c r="E80" s="223"/>
      <c r="F80" s="223"/>
      <c r="G80" s="80">
        <v>72</v>
      </c>
      <c r="H80" s="86"/>
      <c r="I80" s="86"/>
    </row>
    <row r="81" spans="1:9" x14ac:dyDescent="0.25">
      <c r="A81" s="223" t="s">
        <v>247</v>
      </c>
      <c r="B81" s="223"/>
      <c r="C81" s="223"/>
      <c r="D81" s="223"/>
      <c r="E81" s="223"/>
      <c r="F81" s="223"/>
      <c r="G81" s="80">
        <v>73</v>
      </c>
      <c r="H81" s="86"/>
      <c r="I81" s="86"/>
    </row>
    <row r="82" spans="1:9" x14ac:dyDescent="0.25">
      <c r="A82" s="223" t="s">
        <v>248</v>
      </c>
      <c r="B82" s="223"/>
      <c r="C82" s="223"/>
      <c r="D82" s="223"/>
      <c r="E82" s="223"/>
      <c r="F82" s="223"/>
      <c r="G82" s="80">
        <v>74</v>
      </c>
      <c r="H82" s="86"/>
      <c r="I82" s="86"/>
    </row>
    <row r="83" spans="1:9" x14ac:dyDescent="0.25">
      <c r="A83" s="223" t="s">
        <v>249</v>
      </c>
      <c r="B83" s="223"/>
      <c r="C83" s="223"/>
      <c r="D83" s="223"/>
      <c r="E83" s="223"/>
      <c r="F83" s="223"/>
      <c r="G83" s="80">
        <v>75</v>
      </c>
      <c r="H83" s="86">
        <v>63936649</v>
      </c>
      <c r="I83" s="86">
        <v>63936649</v>
      </c>
    </row>
    <row r="84" spans="1:9" x14ac:dyDescent="0.25">
      <c r="A84" s="228" t="s">
        <v>250</v>
      </c>
      <c r="B84" s="228"/>
      <c r="C84" s="228"/>
      <c r="D84" s="228"/>
      <c r="E84" s="228"/>
      <c r="F84" s="228"/>
      <c r="G84" s="80">
        <v>76</v>
      </c>
      <c r="H84" s="86"/>
      <c r="I84" s="86"/>
    </row>
    <row r="85" spans="1:9" x14ac:dyDescent="0.25">
      <c r="A85" s="258" t="s">
        <v>251</v>
      </c>
      <c r="B85" s="258"/>
      <c r="C85" s="258"/>
      <c r="D85" s="258"/>
      <c r="E85" s="258"/>
      <c r="F85" s="258"/>
      <c r="G85" s="81">
        <v>77</v>
      </c>
      <c r="H85" s="107">
        <f>SUM(H86:H88)</f>
        <v>136727580</v>
      </c>
      <c r="I85" s="91">
        <f>SUM(I86:I88)</f>
        <v>40406826</v>
      </c>
    </row>
    <row r="86" spans="1:9" x14ac:dyDescent="0.25">
      <c r="A86" s="223" t="s">
        <v>252</v>
      </c>
      <c r="B86" s="223"/>
      <c r="C86" s="223"/>
      <c r="D86" s="223"/>
      <c r="E86" s="223"/>
      <c r="F86" s="223"/>
      <c r="G86" s="80">
        <v>78</v>
      </c>
      <c r="H86" s="90">
        <v>136727580</v>
      </c>
      <c r="I86" s="90">
        <v>40406826</v>
      </c>
    </row>
    <row r="87" spans="1:9" x14ac:dyDescent="0.25">
      <c r="A87" s="223" t="s">
        <v>253</v>
      </c>
      <c r="B87" s="223"/>
      <c r="C87" s="223"/>
      <c r="D87" s="223"/>
      <c r="E87" s="223"/>
      <c r="F87" s="223"/>
      <c r="G87" s="80">
        <v>79</v>
      </c>
      <c r="H87" s="90"/>
      <c r="I87" s="90"/>
    </row>
    <row r="88" spans="1:9" x14ac:dyDescent="0.25">
      <c r="A88" s="223" t="s">
        <v>254</v>
      </c>
      <c r="B88" s="223"/>
      <c r="C88" s="223"/>
      <c r="D88" s="223"/>
      <c r="E88" s="223"/>
      <c r="F88" s="223"/>
      <c r="G88" s="80">
        <v>80</v>
      </c>
      <c r="H88" s="90"/>
      <c r="I88" s="90"/>
    </row>
    <row r="89" spans="1:9" x14ac:dyDescent="0.25">
      <c r="A89" s="258" t="s">
        <v>255</v>
      </c>
      <c r="B89" s="258"/>
      <c r="C89" s="258"/>
      <c r="D89" s="258"/>
      <c r="E89" s="258"/>
      <c r="F89" s="258"/>
      <c r="G89" s="81">
        <v>81</v>
      </c>
      <c r="H89" s="107">
        <f>H90-H91</f>
        <v>4405162468</v>
      </c>
      <c r="I89" s="91">
        <f>I90-I91</f>
        <v>4560710852</v>
      </c>
    </row>
    <row r="90" spans="1:9" x14ac:dyDescent="0.25">
      <c r="A90" s="223" t="s">
        <v>256</v>
      </c>
      <c r="B90" s="223"/>
      <c r="C90" s="223"/>
      <c r="D90" s="223"/>
      <c r="E90" s="223"/>
      <c r="F90" s="223"/>
      <c r="G90" s="80">
        <v>82</v>
      </c>
      <c r="H90" s="86">
        <v>4405162468</v>
      </c>
      <c r="I90" s="86">
        <v>4560710852</v>
      </c>
    </row>
    <row r="91" spans="1:9" x14ac:dyDescent="0.25">
      <c r="A91" s="223" t="s">
        <v>257</v>
      </c>
      <c r="B91" s="223"/>
      <c r="C91" s="223"/>
      <c r="D91" s="223"/>
      <c r="E91" s="223"/>
      <c r="F91" s="223"/>
      <c r="G91" s="80">
        <v>83</v>
      </c>
      <c r="H91" s="86"/>
      <c r="I91" s="86"/>
    </row>
    <row r="92" spans="1:9" x14ac:dyDescent="0.25">
      <c r="A92" s="258" t="s">
        <v>258</v>
      </c>
      <c r="B92" s="258"/>
      <c r="C92" s="258"/>
      <c r="D92" s="258"/>
      <c r="E92" s="258"/>
      <c r="F92" s="258"/>
      <c r="G92" s="81">
        <v>84</v>
      </c>
      <c r="H92" s="107">
        <f>H93-H94</f>
        <v>364022458</v>
      </c>
      <c r="I92" s="107">
        <f>I93-I94</f>
        <v>353976075</v>
      </c>
    </row>
    <row r="93" spans="1:9" x14ac:dyDescent="0.25">
      <c r="A93" s="223" t="s">
        <v>259</v>
      </c>
      <c r="B93" s="223"/>
      <c r="C93" s="223"/>
      <c r="D93" s="223"/>
      <c r="E93" s="223"/>
      <c r="F93" s="223"/>
      <c r="G93" s="80">
        <v>85</v>
      </c>
      <c r="H93" s="86">
        <v>364022458</v>
      </c>
      <c r="I93" s="86">
        <v>353976075</v>
      </c>
    </row>
    <row r="94" spans="1:9" x14ac:dyDescent="0.25">
      <c r="A94" s="223" t="s">
        <v>260</v>
      </c>
      <c r="B94" s="223"/>
      <c r="C94" s="223"/>
      <c r="D94" s="223"/>
      <c r="E94" s="223"/>
      <c r="F94" s="223"/>
      <c r="G94" s="80">
        <v>86</v>
      </c>
      <c r="H94" s="86"/>
      <c r="I94" s="86"/>
    </row>
    <row r="95" spans="1:9" x14ac:dyDescent="0.25">
      <c r="A95" s="228" t="s">
        <v>261</v>
      </c>
      <c r="B95" s="228"/>
      <c r="C95" s="228"/>
      <c r="D95" s="228"/>
      <c r="E95" s="228"/>
      <c r="F95" s="228"/>
      <c r="G95" s="80">
        <v>87</v>
      </c>
      <c r="H95" s="86"/>
      <c r="I95" s="86"/>
    </row>
    <row r="96" spans="1:9" x14ac:dyDescent="0.25">
      <c r="A96" s="227" t="s">
        <v>262</v>
      </c>
      <c r="B96" s="227"/>
      <c r="C96" s="227"/>
      <c r="D96" s="227"/>
      <c r="E96" s="227"/>
      <c r="F96" s="227"/>
      <c r="G96" s="81">
        <v>88</v>
      </c>
      <c r="H96" s="91">
        <f>SUM(H97:H102)</f>
        <v>217014030</v>
      </c>
      <c r="I96" s="107">
        <f>SUM(I97:I102)</f>
        <v>221244278</v>
      </c>
    </row>
    <row r="97" spans="1:9" x14ac:dyDescent="0.25">
      <c r="A97" s="223" t="s">
        <v>263</v>
      </c>
      <c r="B97" s="223"/>
      <c r="C97" s="223"/>
      <c r="D97" s="223"/>
      <c r="E97" s="223"/>
      <c r="F97" s="223"/>
      <c r="G97" s="80">
        <v>89</v>
      </c>
      <c r="H97" s="86">
        <v>15992547</v>
      </c>
      <c r="I97" s="86">
        <v>20746439</v>
      </c>
    </row>
    <row r="98" spans="1:9" x14ac:dyDescent="0.25">
      <c r="A98" s="223" t="s">
        <v>264</v>
      </c>
      <c r="B98" s="223"/>
      <c r="C98" s="223"/>
      <c r="D98" s="223"/>
      <c r="E98" s="223"/>
      <c r="F98" s="223"/>
      <c r="G98" s="80">
        <v>90</v>
      </c>
      <c r="H98" s="86"/>
      <c r="I98" s="86"/>
    </row>
    <row r="99" spans="1:9" x14ac:dyDescent="0.25">
      <c r="A99" s="223" t="s">
        <v>265</v>
      </c>
      <c r="B99" s="223"/>
      <c r="C99" s="223"/>
      <c r="D99" s="223"/>
      <c r="E99" s="223"/>
      <c r="F99" s="223"/>
      <c r="G99" s="80">
        <v>91</v>
      </c>
      <c r="H99" s="86">
        <v>179390666</v>
      </c>
      <c r="I99" s="86">
        <v>178867022</v>
      </c>
    </row>
    <row r="100" spans="1:9" x14ac:dyDescent="0.25">
      <c r="A100" s="223" t="s">
        <v>266</v>
      </c>
      <c r="B100" s="223"/>
      <c r="C100" s="223"/>
      <c r="D100" s="223"/>
      <c r="E100" s="223"/>
      <c r="F100" s="223"/>
      <c r="G100" s="80">
        <v>92</v>
      </c>
      <c r="H100" s="90"/>
      <c r="I100" s="90"/>
    </row>
    <row r="101" spans="1:9" x14ac:dyDescent="0.25">
      <c r="A101" s="223" t="s">
        <v>267</v>
      </c>
      <c r="B101" s="223"/>
      <c r="C101" s="223"/>
      <c r="D101" s="223"/>
      <c r="E101" s="223"/>
      <c r="F101" s="223"/>
      <c r="G101" s="80">
        <v>93</v>
      </c>
      <c r="H101" s="90"/>
      <c r="I101" s="90"/>
    </row>
    <row r="102" spans="1:9" x14ac:dyDescent="0.25">
      <c r="A102" s="223" t="s">
        <v>268</v>
      </c>
      <c r="B102" s="223"/>
      <c r="C102" s="223"/>
      <c r="D102" s="223"/>
      <c r="E102" s="223"/>
      <c r="F102" s="223"/>
      <c r="G102" s="80">
        <v>94</v>
      </c>
      <c r="H102" s="90">
        <v>21630817</v>
      </c>
      <c r="I102" s="90">
        <v>21630817</v>
      </c>
    </row>
    <row r="103" spans="1:9" x14ac:dyDescent="0.25">
      <c r="A103" s="227" t="s">
        <v>269</v>
      </c>
      <c r="B103" s="227"/>
      <c r="C103" s="227"/>
      <c r="D103" s="227"/>
      <c r="E103" s="227"/>
      <c r="F103" s="227"/>
      <c r="G103" s="81">
        <v>95</v>
      </c>
      <c r="H103" s="91">
        <f>SUM(H104:H114)</f>
        <v>5154937223</v>
      </c>
      <c r="I103" s="107">
        <f>SUM(I104:I114)</f>
        <v>4889044292</v>
      </c>
    </row>
    <row r="104" spans="1:9" x14ac:dyDescent="0.25">
      <c r="A104" s="223" t="s">
        <v>270</v>
      </c>
      <c r="B104" s="223"/>
      <c r="C104" s="223"/>
      <c r="D104" s="223"/>
      <c r="E104" s="223"/>
      <c r="F104" s="223"/>
      <c r="G104" s="80">
        <v>96</v>
      </c>
      <c r="H104" s="87"/>
      <c r="I104" s="87"/>
    </row>
    <row r="105" spans="1:9" x14ac:dyDescent="0.25">
      <c r="A105" s="223" t="s">
        <v>271</v>
      </c>
      <c r="B105" s="223"/>
      <c r="C105" s="223"/>
      <c r="D105" s="223"/>
      <c r="E105" s="223"/>
      <c r="F105" s="223"/>
      <c r="G105" s="80">
        <v>97</v>
      </c>
      <c r="H105" s="86"/>
      <c r="I105" s="86"/>
    </row>
    <row r="106" spans="1:9" x14ac:dyDescent="0.25">
      <c r="A106" s="223" t="s">
        <v>272</v>
      </c>
      <c r="B106" s="223"/>
      <c r="C106" s="223"/>
      <c r="D106" s="223"/>
      <c r="E106" s="223"/>
      <c r="F106" s="223"/>
      <c r="G106" s="80">
        <v>98</v>
      </c>
      <c r="H106" s="86"/>
      <c r="I106" s="86"/>
    </row>
    <row r="107" spans="1:9" ht="24" customHeight="1" x14ac:dyDescent="0.25">
      <c r="A107" s="223" t="s">
        <v>273</v>
      </c>
      <c r="B107" s="223"/>
      <c r="C107" s="223"/>
      <c r="D107" s="223"/>
      <c r="E107" s="223"/>
      <c r="F107" s="223"/>
      <c r="G107" s="80">
        <v>99</v>
      </c>
      <c r="H107" s="86"/>
      <c r="I107" s="86"/>
    </row>
    <row r="108" spans="1:9" x14ac:dyDescent="0.25">
      <c r="A108" s="223" t="s">
        <v>274</v>
      </c>
      <c r="B108" s="223"/>
      <c r="C108" s="223"/>
      <c r="D108" s="223"/>
      <c r="E108" s="223"/>
      <c r="F108" s="223"/>
      <c r="G108" s="80">
        <v>100</v>
      </c>
      <c r="H108" s="86"/>
      <c r="I108" s="86"/>
    </row>
    <row r="109" spans="1:9" x14ac:dyDescent="0.25">
      <c r="A109" s="223" t="s">
        <v>275</v>
      </c>
      <c r="B109" s="223"/>
      <c r="C109" s="223"/>
      <c r="D109" s="223"/>
      <c r="E109" s="223"/>
      <c r="F109" s="223"/>
      <c r="G109" s="80">
        <v>101</v>
      </c>
      <c r="H109" s="86">
        <v>259119381</v>
      </c>
      <c r="I109" s="86">
        <v>217454632</v>
      </c>
    </row>
    <row r="110" spans="1:9" x14ac:dyDescent="0.25">
      <c r="A110" s="223" t="s">
        <v>276</v>
      </c>
      <c r="B110" s="223"/>
      <c r="C110" s="223"/>
      <c r="D110" s="223"/>
      <c r="E110" s="223"/>
      <c r="F110" s="223"/>
      <c r="G110" s="80">
        <v>102</v>
      </c>
      <c r="H110" s="86"/>
      <c r="I110" s="86"/>
    </row>
    <row r="111" spans="1:9" x14ac:dyDescent="0.25">
      <c r="A111" s="223" t="s">
        <v>277</v>
      </c>
      <c r="B111" s="223"/>
      <c r="C111" s="223"/>
      <c r="D111" s="223"/>
      <c r="E111" s="223"/>
      <c r="F111" s="223"/>
      <c r="G111" s="80">
        <v>103</v>
      </c>
      <c r="H111" s="87">
        <v>11256203</v>
      </c>
      <c r="I111" s="87">
        <v>10857623</v>
      </c>
    </row>
    <row r="112" spans="1:9" x14ac:dyDescent="0.25">
      <c r="A112" s="223" t="s">
        <v>278</v>
      </c>
      <c r="B112" s="223"/>
      <c r="C112" s="223"/>
      <c r="D112" s="223"/>
      <c r="E112" s="223"/>
      <c r="F112" s="223"/>
      <c r="G112" s="80">
        <v>104</v>
      </c>
      <c r="H112" s="86">
        <v>3595827648</v>
      </c>
      <c r="I112" s="86">
        <v>3560374689</v>
      </c>
    </row>
    <row r="113" spans="1:9" x14ac:dyDescent="0.25">
      <c r="A113" s="223" t="s">
        <v>279</v>
      </c>
      <c r="B113" s="223"/>
      <c r="C113" s="223"/>
      <c r="D113" s="223"/>
      <c r="E113" s="223"/>
      <c r="F113" s="223"/>
      <c r="G113" s="80">
        <v>105</v>
      </c>
      <c r="H113" s="90">
        <v>1264429488</v>
      </c>
      <c r="I113" s="90">
        <v>1094916600</v>
      </c>
    </row>
    <row r="114" spans="1:9" x14ac:dyDescent="0.25">
      <c r="A114" s="223" t="s">
        <v>280</v>
      </c>
      <c r="B114" s="223"/>
      <c r="C114" s="223"/>
      <c r="D114" s="223"/>
      <c r="E114" s="223"/>
      <c r="F114" s="223"/>
      <c r="G114" s="80">
        <v>106</v>
      </c>
      <c r="H114" s="90">
        <v>24304503</v>
      </c>
      <c r="I114" s="90">
        <v>5440748</v>
      </c>
    </row>
    <row r="115" spans="1:9" x14ac:dyDescent="0.25">
      <c r="A115" s="227" t="s">
        <v>281</v>
      </c>
      <c r="B115" s="227"/>
      <c r="C115" s="227"/>
      <c r="D115" s="227"/>
      <c r="E115" s="227"/>
      <c r="F115" s="227"/>
      <c r="G115" s="81">
        <v>107</v>
      </c>
      <c r="H115" s="107">
        <f>SUM(H116:H129)</f>
        <v>3810720778</v>
      </c>
      <c r="I115" s="91">
        <f>SUM(I116:I129)</f>
        <v>4039053525</v>
      </c>
    </row>
    <row r="116" spans="1:9" x14ac:dyDescent="0.25">
      <c r="A116" s="223" t="s">
        <v>270</v>
      </c>
      <c r="B116" s="223"/>
      <c r="C116" s="223"/>
      <c r="D116" s="223"/>
      <c r="E116" s="223"/>
      <c r="F116" s="223"/>
      <c r="G116" s="80">
        <v>108</v>
      </c>
      <c r="H116" s="86">
        <v>2790546845</v>
      </c>
      <c r="I116" s="86">
        <v>3071740501</v>
      </c>
    </row>
    <row r="117" spans="1:9" x14ac:dyDescent="0.25">
      <c r="A117" s="223" t="s">
        <v>271</v>
      </c>
      <c r="B117" s="223"/>
      <c r="C117" s="223"/>
      <c r="D117" s="223"/>
      <c r="E117" s="223"/>
      <c r="F117" s="223"/>
      <c r="G117" s="80">
        <v>109</v>
      </c>
      <c r="H117" s="86"/>
      <c r="I117" s="86"/>
    </row>
    <row r="118" spans="1:9" x14ac:dyDescent="0.25">
      <c r="A118" s="223" t="s">
        <v>272</v>
      </c>
      <c r="B118" s="223"/>
      <c r="C118" s="223"/>
      <c r="D118" s="223"/>
      <c r="E118" s="223"/>
      <c r="F118" s="223"/>
      <c r="G118" s="80">
        <v>110</v>
      </c>
      <c r="H118" s="86"/>
      <c r="I118" s="86"/>
    </row>
    <row r="119" spans="1:9" ht="24" customHeight="1" x14ac:dyDescent="0.25">
      <c r="A119" s="223" t="s">
        <v>273</v>
      </c>
      <c r="B119" s="223"/>
      <c r="C119" s="223"/>
      <c r="D119" s="223"/>
      <c r="E119" s="223"/>
      <c r="F119" s="223"/>
      <c r="G119" s="80">
        <v>111</v>
      </c>
      <c r="H119" s="86"/>
      <c r="I119" s="86"/>
    </row>
    <row r="120" spans="1:9" x14ac:dyDescent="0.25">
      <c r="A120" s="223" t="s">
        <v>274</v>
      </c>
      <c r="B120" s="223"/>
      <c r="C120" s="223"/>
      <c r="D120" s="223"/>
      <c r="E120" s="223"/>
      <c r="F120" s="223"/>
      <c r="G120" s="80">
        <v>112</v>
      </c>
      <c r="H120" s="86"/>
      <c r="I120" s="86"/>
    </row>
    <row r="121" spans="1:9" x14ac:dyDescent="0.25">
      <c r="A121" s="223" t="s">
        <v>275</v>
      </c>
      <c r="B121" s="223"/>
      <c r="C121" s="223"/>
      <c r="D121" s="223"/>
      <c r="E121" s="223"/>
      <c r="F121" s="223"/>
      <c r="G121" s="80">
        <v>113</v>
      </c>
      <c r="H121" s="86">
        <v>405219259</v>
      </c>
      <c r="I121" s="86">
        <v>112061496</v>
      </c>
    </row>
    <row r="122" spans="1:9" x14ac:dyDescent="0.25">
      <c r="A122" s="223" t="s">
        <v>276</v>
      </c>
      <c r="B122" s="223"/>
      <c r="C122" s="223"/>
      <c r="D122" s="223"/>
      <c r="E122" s="223"/>
      <c r="F122" s="223"/>
      <c r="G122" s="80">
        <v>114</v>
      </c>
      <c r="H122" s="86">
        <v>4262125</v>
      </c>
      <c r="I122" s="86">
        <v>796354</v>
      </c>
    </row>
    <row r="123" spans="1:9" x14ac:dyDescent="0.25">
      <c r="A123" s="223" t="s">
        <v>277</v>
      </c>
      <c r="B123" s="223"/>
      <c r="C123" s="223"/>
      <c r="D123" s="223"/>
      <c r="E123" s="223"/>
      <c r="F123" s="223"/>
      <c r="G123" s="80">
        <v>115</v>
      </c>
      <c r="H123" s="86">
        <v>494183293</v>
      </c>
      <c r="I123" s="86">
        <v>664047929</v>
      </c>
    </row>
    <row r="124" spans="1:9" x14ac:dyDescent="0.25">
      <c r="A124" s="223" t="s">
        <v>278</v>
      </c>
      <c r="B124" s="223"/>
      <c r="C124" s="223"/>
      <c r="D124" s="223"/>
      <c r="E124" s="223"/>
      <c r="F124" s="223"/>
      <c r="G124" s="80">
        <v>116</v>
      </c>
      <c r="H124" s="86"/>
      <c r="I124" s="86"/>
    </row>
    <row r="125" spans="1:9" x14ac:dyDescent="0.25">
      <c r="A125" s="223" t="s">
        <v>282</v>
      </c>
      <c r="B125" s="223"/>
      <c r="C125" s="223"/>
      <c r="D125" s="223"/>
      <c r="E125" s="223"/>
      <c r="F125" s="223"/>
      <c r="G125" s="80">
        <v>117</v>
      </c>
      <c r="H125" s="86">
        <v>6626971</v>
      </c>
      <c r="I125" s="86">
        <v>7411450</v>
      </c>
    </row>
    <row r="126" spans="1:9" x14ac:dyDescent="0.25">
      <c r="A126" s="223" t="s">
        <v>283</v>
      </c>
      <c r="B126" s="223"/>
      <c r="C126" s="223"/>
      <c r="D126" s="223"/>
      <c r="E126" s="223"/>
      <c r="F126" s="223"/>
      <c r="G126" s="80">
        <v>118</v>
      </c>
      <c r="H126" s="86">
        <v>70046454</v>
      </c>
      <c r="I126" s="86">
        <v>133215184</v>
      </c>
    </row>
    <row r="127" spans="1:9" x14ac:dyDescent="0.25">
      <c r="A127" s="223" t="s">
        <v>284</v>
      </c>
      <c r="B127" s="223"/>
      <c r="C127" s="223"/>
      <c r="D127" s="223"/>
      <c r="E127" s="223"/>
      <c r="F127" s="223"/>
      <c r="G127" s="80">
        <v>119</v>
      </c>
      <c r="H127" s="86"/>
      <c r="I127" s="86"/>
    </row>
    <row r="128" spans="1:9" x14ac:dyDescent="0.25">
      <c r="A128" s="223" t="s">
        <v>285</v>
      </c>
      <c r="B128" s="223"/>
      <c r="C128" s="223"/>
      <c r="D128" s="223"/>
      <c r="E128" s="223"/>
      <c r="F128" s="223"/>
      <c r="G128" s="80">
        <v>120</v>
      </c>
      <c r="H128" s="90"/>
      <c r="I128" s="90"/>
    </row>
    <row r="129" spans="1:9" x14ac:dyDescent="0.25">
      <c r="A129" s="223" t="s">
        <v>286</v>
      </c>
      <c r="B129" s="223"/>
      <c r="C129" s="223"/>
      <c r="D129" s="223"/>
      <c r="E129" s="223"/>
      <c r="F129" s="223"/>
      <c r="G129" s="80">
        <v>121</v>
      </c>
      <c r="H129" s="90">
        <v>39835831</v>
      </c>
      <c r="I129" s="90">
        <v>49780611</v>
      </c>
    </row>
    <row r="130" spans="1:9" ht="25.5" customHeight="1" x14ac:dyDescent="0.25">
      <c r="A130" s="259" t="s">
        <v>287</v>
      </c>
      <c r="B130" s="259"/>
      <c r="C130" s="259"/>
      <c r="D130" s="259"/>
      <c r="E130" s="259"/>
      <c r="F130" s="259"/>
      <c r="G130" s="80">
        <v>122</v>
      </c>
      <c r="H130" s="90">
        <v>35262352</v>
      </c>
      <c r="I130" s="90">
        <v>5322689</v>
      </c>
    </row>
    <row r="131" spans="1:9" x14ac:dyDescent="0.25">
      <c r="A131" s="227" t="s">
        <v>288</v>
      </c>
      <c r="B131" s="227"/>
      <c r="C131" s="227"/>
      <c r="D131" s="227"/>
      <c r="E131" s="227"/>
      <c r="F131" s="227"/>
      <c r="G131" s="81">
        <v>123</v>
      </c>
      <c r="H131" s="91">
        <f>H75+H96+H103+H115+H130</f>
        <v>34367807336</v>
      </c>
      <c r="I131" s="107">
        <f>I75+I96+I103+I115+I130</f>
        <v>34371920107</v>
      </c>
    </row>
    <row r="132" spans="1:9" x14ac:dyDescent="0.25">
      <c r="A132" s="260" t="s">
        <v>289</v>
      </c>
      <c r="B132" s="260"/>
      <c r="C132" s="260"/>
      <c r="D132" s="260"/>
      <c r="E132" s="260"/>
      <c r="F132" s="260"/>
      <c r="G132" s="82">
        <v>124</v>
      </c>
      <c r="H132" s="92">
        <v>2858446091</v>
      </c>
      <c r="I132" s="92">
        <v>3113279533</v>
      </c>
    </row>
  </sheetData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79" zoomScaleNormal="100" zoomScaleSheetLayoutView="120" workbookViewId="0">
      <selection activeCell="H103" sqref="H103:I104"/>
    </sheetView>
  </sheetViews>
  <sheetFormatPr defaultRowHeight="15" x14ac:dyDescent="0.25"/>
  <cols>
    <col min="8" max="9" width="13.42578125" bestFit="1" customWidth="1"/>
  </cols>
  <sheetData>
    <row r="1" spans="1:9" x14ac:dyDescent="0.25">
      <c r="A1" s="272" t="s">
        <v>290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5">
      <c r="A2" s="271" t="s">
        <v>449</v>
      </c>
      <c r="B2" s="238"/>
      <c r="C2" s="238"/>
      <c r="D2" s="238"/>
      <c r="E2" s="238"/>
      <c r="F2" s="238"/>
      <c r="G2" s="238"/>
      <c r="H2" s="238"/>
      <c r="I2" s="238"/>
    </row>
    <row r="3" spans="1:9" x14ac:dyDescent="0.25">
      <c r="A3" s="283" t="s">
        <v>2</v>
      </c>
      <c r="B3" s="284"/>
      <c r="C3" s="284"/>
      <c r="D3" s="284"/>
      <c r="E3" s="284"/>
      <c r="F3" s="284"/>
      <c r="G3" s="284"/>
      <c r="H3" s="284"/>
      <c r="I3" s="284"/>
    </row>
    <row r="4" spans="1:9" x14ac:dyDescent="0.25">
      <c r="A4" s="241" t="s">
        <v>446</v>
      </c>
      <c r="B4" s="242"/>
      <c r="C4" s="242"/>
      <c r="D4" s="242"/>
      <c r="E4" s="242"/>
      <c r="F4" s="242"/>
      <c r="G4" s="242"/>
      <c r="H4" s="242"/>
      <c r="I4" s="243"/>
    </row>
    <row r="5" spans="1:9" ht="34.5" thickBot="1" x14ac:dyDescent="0.3">
      <c r="A5" s="269" t="s">
        <v>3</v>
      </c>
      <c r="B5" s="248"/>
      <c r="C5" s="248"/>
      <c r="D5" s="248"/>
      <c r="E5" s="248"/>
      <c r="F5" s="249"/>
      <c r="G5" s="93" t="s">
        <v>4</v>
      </c>
      <c r="H5" s="102" t="s">
        <v>5</v>
      </c>
      <c r="I5" s="102" t="s">
        <v>6</v>
      </c>
    </row>
    <row r="6" spans="1:9" x14ac:dyDescent="0.25">
      <c r="A6" s="270">
        <v>1</v>
      </c>
      <c r="B6" s="245"/>
      <c r="C6" s="245"/>
      <c r="D6" s="245"/>
      <c r="E6" s="245"/>
      <c r="F6" s="246"/>
      <c r="G6" s="94">
        <v>2</v>
      </c>
      <c r="H6" s="99">
        <v>3</v>
      </c>
      <c r="I6" s="99">
        <v>4</v>
      </c>
    </row>
    <row r="7" spans="1:9" x14ac:dyDescent="0.25">
      <c r="A7" s="281" t="s">
        <v>424</v>
      </c>
      <c r="B7" s="281"/>
      <c r="C7" s="281"/>
      <c r="D7" s="281"/>
      <c r="E7" s="281"/>
      <c r="F7" s="281"/>
      <c r="G7" s="101">
        <v>125</v>
      </c>
      <c r="H7" s="108">
        <f>SUM(H8:H12)</f>
        <v>7733578683</v>
      </c>
      <c r="I7" s="108">
        <f>SUM(I8:I12)</f>
        <v>8691327202</v>
      </c>
    </row>
    <row r="8" spans="1:9" x14ac:dyDescent="0.25">
      <c r="A8" s="223" t="s">
        <v>291</v>
      </c>
      <c r="B8" s="223"/>
      <c r="C8" s="223"/>
      <c r="D8" s="223"/>
      <c r="E8" s="223"/>
      <c r="F8" s="223"/>
      <c r="G8" s="95">
        <v>126</v>
      </c>
      <c r="H8" s="106">
        <v>3343241009</v>
      </c>
      <c r="I8" s="106">
        <v>3491782333</v>
      </c>
    </row>
    <row r="9" spans="1:9" x14ac:dyDescent="0.25">
      <c r="A9" s="223" t="s">
        <v>292</v>
      </c>
      <c r="B9" s="223"/>
      <c r="C9" s="223"/>
      <c r="D9" s="223"/>
      <c r="E9" s="223"/>
      <c r="F9" s="223"/>
      <c r="G9" s="95">
        <v>127</v>
      </c>
      <c r="H9" s="106">
        <v>4304653476</v>
      </c>
      <c r="I9" s="106">
        <v>5121548798</v>
      </c>
    </row>
    <row r="10" spans="1:9" x14ac:dyDescent="0.25">
      <c r="A10" s="223" t="s">
        <v>293</v>
      </c>
      <c r="B10" s="223"/>
      <c r="C10" s="223"/>
      <c r="D10" s="223"/>
      <c r="E10" s="223"/>
      <c r="F10" s="223"/>
      <c r="G10" s="95">
        <v>128</v>
      </c>
      <c r="H10" s="106">
        <v>535321</v>
      </c>
      <c r="I10" s="106">
        <v>765960</v>
      </c>
    </row>
    <row r="11" spans="1:9" x14ac:dyDescent="0.25">
      <c r="A11" s="223" t="s">
        <v>294</v>
      </c>
      <c r="B11" s="223"/>
      <c r="C11" s="223"/>
      <c r="D11" s="223"/>
      <c r="E11" s="223"/>
      <c r="F11" s="223"/>
      <c r="G11" s="95">
        <v>129</v>
      </c>
      <c r="H11" s="106">
        <v>49891126</v>
      </c>
      <c r="I11" s="106">
        <v>40421933</v>
      </c>
    </row>
    <row r="12" spans="1:9" x14ac:dyDescent="0.25">
      <c r="A12" s="223" t="s">
        <v>295</v>
      </c>
      <c r="B12" s="223"/>
      <c r="C12" s="223"/>
      <c r="D12" s="223"/>
      <c r="E12" s="223"/>
      <c r="F12" s="223"/>
      <c r="G12" s="95">
        <v>130</v>
      </c>
      <c r="H12" s="106">
        <v>35257751</v>
      </c>
      <c r="I12" s="106">
        <v>36808178</v>
      </c>
    </row>
    <row r="13" spans="1:9" x14ac:dyDescent="0.25">
      <c r="A13" s="227" t="s">
        <v>425</v>
      </c>
      <c r="B13" s="227"/>
      <c r="C13" s="227"/>
      <c r="D13" s="227"/>
      <c r="E13" s="227"/>
      <c r="F13" s="227"/>
      <c r="G13" s="96">
        <v>131</v>
      </c>
      <c r="H13" s="107">
        <f>H14+H15+H19+H23+H24+H25+H28+H35</f>
        <v>7597473119</v>
      </c>
      <c r="I13" s="107">
        <f>I14+I15+I19+I23+I24+I25+I28+I35</f>
        <v>8575543172</v>
      </c>
    </row>
    <row r="14" spans="1:9" x14ac:dyDescent="0.25">
      <c r="A14" s="223" t="s">
        <v>296</v>
      </c>
      <c r="B14" s="223"/>
      <c r="C14" s="223"/>
      <c r="D14" s="223"/>
      <c r="E14" s="223"/>
      <c r="F14" s="223"/>
      <c r="G14" s="95">
        <v>132</v>
      </c>
      <c r="H14" s="106"/>
      <c r="I14" s="106"/>
    </row>
    <row r="15" spans="1:9" x14ac:dyDescent="0.25">
      <c r="A15" s="282" t="s">
        <v>297</v>
      </c>
      <c r="B15" s="282"/>
      <c r="C15" s="282"/>
      <c r="D15" s="282"/>
      <c r="E15" s="282"/>
      <c r="F15" s="282"/>
      <c r="G15" s="96">
        <v>133</v>
      </c>
      <c r="H15" s="107">
        <f>SUM(H16:H18)</f>
        <v>6834895864</v>
      </c>
      <c r="I15" s="107">
        <f>SUM(I16:I18)</f>
        <v>7790503485</v>
      </c>
    </row>
    <row r="16" spans="1:9" x14ac:dyDescent="0.25">
      <c r="A16" s="273" t="s">
        <v>298</v>
      </c>
      <c r="B16" s="273"/>
      <c r="C16" s="273"/>
      <c r="D16" s="273"/>
      <c r="E16" s="273"/>
      <c r="F16" s="273"/>
      <c r="G16" s="95">
        <v>134</v>
      </c>
      <c r="H16" s="106">
        <v>5488525072</v>
      </c>
      <c r="I16" s="106">
        <v>6342282438</v>
      </c>
    </row>
    <row r="17" spans="1:9" x14ac:dyDescent="0.25">
      <c r="A17" s="273" t="s">
        <v>299</v>
      </c>
      <c r="B17" s="273"/>
      <c r="C17" s="273"/>
      <c r="D17" s="273"/>
      <c r="E17" s="273"/>
      <c r="F17" s="273"/>
      <c r="G17" s="95">
        <v>135</v>
      </c>
      <c r="H17" s="106">
        <v>917237002</v>
      </c>
      <c r="I17" s="106">
        <v>1059183696</v>
      </c>
    </row>
    <row r="18" spans="1:9" x14ac:dyDescent="0.25">
      <c r="A18" s="273" t="s">
        <v>300</v>
      </c>
      <c r="B18" s="273"/>
      <c r="C18" s="273"/>
      <c r="D18" s="273"/>
      <c r="E18" s="273"/>
      <c r="F18" s="273"/>
      <c r="G18" s="95">
        <v>136</v>
      </c>
      <c r="H18" s="106">
        <v>429133790</v>
      </c>
      <c r="I18" s="106">
        <v>389037351</v>
      </c>
    </row>
    <row r="19" spans="1:9" x14ac:dyDescent="0.25">
      <c r="A19" s="282" t="s">
        <v>301</v>
      </c>
      <c r="B19" s="282"/>
      <c r="C19" s="282"/>
      <c r="D19" s="282"/>
      <c r="E19" s="282"/>
      <c r="F19" s="282"/>
      <c r="G19" s="96">
        <v>137</v>
      </c>
      <c r="H19" s="107">
        <f>SUM(H20:H22)</f>
        <v>91177376</v>
      </c>
      <c r="I19" s="107">
        <f>SUM(I20:I22)</f>
        <v>96935769</v>
      </c>
    </row>
    <row r="20" spans="1:9" x14ac:dyDescent="0.25">
      <c r="A20" s="273" t="s">
        <v>302</v>
      </c>
      <c r="B20" s="273"/>
      <c r="C20" s="273"/>
      <c r="D20" s="273"/>
      <c r="E20" s="273"/>
      <c r="F20" s="273"/>
      <c r="G20" s="95">
        <v>138</v>
      </c>
      <c r="H20" s="106">
        <v>52741680</v>
      </c>
      <c r="I20" s="106">
        <v>55892233</v>
      </c>
    </row>
    <row r="21" spans="1:9" x14ac:dyDescent="0.25">
      <c r="A21" s="273" t="s">
        <v>303</v>
      </c>
      <c r="B21" s="273"/>
      <c r="C21" s="273"/>
      <c r="D21" s="273"/>
      <c r="E21" s="273"/>
      <c r="F21" s="273"/>
      <c r="G21" s="95">
        <v>139</v>
      </c>
      <c r="H21" s="106">
        <v>25499020</v>
      </c>
      <c r="I21" s="106">
        <v>27441133</v>
      </c>
    </row>
    <row r="22" spans="1:9" x14ac:dyDescent="0.25">
      <c r="A22" s="273" t="s">
        <v>304</v>
      </c>
      <c r="B22" s="273"/>
      <c r="C22" s="273"/>
      <c r="D22" s="273"/>
      <c r="E22" s="273"/>
      <c r="F22" s="273"/>
      <c r="G22" s="95">
        <v>140</v>
      </c>
      <c r="H22" s="106">
        <v>12936676</v>
      </c>
      <c r="I22" s="106">
        <v>13602403</v>
      </c>
    </row>
    <row r="23" spans="1:9" x14ac:dyDescent="0.25">
      <c r="A23" s="223" t="s">
        <v>305</v>
      </c>
      <c r="B23" s="223"/>
      <c r="C23" s="223"/>
      <c r="D23" s="223"/>
      <c r="E23" s="223"/>
      <c r="F23" s="223"/>
      <c r="G23" s="95">
        <v>141</v>
      </c>
      <c r="H23" s="106">
        <v>49112914</v>
      </c>
      <c r="I23" s="106">
        <v>61785433</v>
      </c>
    </row>
    <row r="24" spans="1:9" x14ac:dyDescent="0.25">
      <c r="A24" s="223" t="s">
        <v>306</v>
      </c>
      <c r="B24" s="223"/>
      <c r="C24" s="223"/>
      <c r="D24" s="223"/>
      <c r="E24" s="223"/>
      <c r="F24" s="223"/>
      <c r="G24" s="95">
        <v>142</v>
      </c>
      <c r="H24" s="106">
        <v>300403046</v>
      </c>
      <c r="I24" s="106">
        <v>253289262</v>
      </c>
    </row>
    <row r="25" spans="1:9" x14ac:dyDescent="0.25">
      <c r="A25" s="282" t="s">
        <v>307</v>
      </c>
      <c r="B25" s="282"/>
      <c r="C25" s="282"/>
      <c r="D25" s="282"/>
      <c r="E25" s="282"/>
      <c r="F25" s="282"/>
      <c r="G25" s="96">
        <v>143</v>
      </c>
      <c r="H25" s="107">
        <f>H26+H27</f>
        <v>105778025</v>
      </c>
      <c r="I25" s="107">
        <f>I26+I27</f>
        <v>345870715</v>
      </c>
    </row>
    <row r="26" spans="1:9" x14ac:dyDescent="0.25">
      <c r="A26" s="273" t="s">
        <v>308</v>
      </c>
      <c r="B26" s="273"/>
      <c r="C26" s="273"/>
      <c r="D26" s="273"/>
      <c r="E26" s="273"/>
      <c r="F26" s="273"/>
      <c r="G26" s="95">
        <v>144</v>
      </c>
      <c r="H26" s="106">
        <v>72679704</v>
      </c>
      <c r="I26" s="106">
        <v>10177598</v>
      </c>
    </row>
    <row r="27" spans="1:9" x14ac:dyDescent="0.25">
      <c r="A27" s="273" t="s">
        <v>309</v>
      </c>
      <c r="B27" s="273"/>
      <c r="C27" s="273"/>
      <c r="D27" s="273"/>
      <c r="E27" s="273"/>
      <c r="F27" s="273"/>
      <c r="G27" s="95">
        <v>145</v>
      </c>
      <c r="H27" s="106">
        <v>33098321</v>
      </c>
      <c r="I27" s="106">
        <v>335693117</v>
      </c>
    </row>
    <row r="28" spans="1:9" x14ac:dyDescent="0.25">
      <c r="A28" s="282" t="s">
        <v>310</v>
      </c>
      <c r="B28" s="282"/>
      <c r="C28" s="282"/>
      <c r="D28" s="282"/>
      <c r="E28" s="282"/>
      <c r="F28" s="282"/>
      <c r="G28" s="96">
        <v>146</v>
      </c>
      <c r="H28" s="107">
        <f>SUM(H29:H34)</f>
        <v>8345995</v>
      </c>
      <c r="I28" s="107">
        <f>SUM(I29:I34)</f>
        <v>6503695</v>
      </c>
    </row>
    <row r="29" spans="1:9" x14ac:dyDescent="0.25">
      <c r="A29" s="273" t="s">
        <v>311</v>
      </c>
      <c r="B29" s="273"/>
      <c r="C29" s="273"/>
      <c r="D29" s="273"/>
      <c r="E29" s="273"/>
      <c r="F29" s="273"/>
      <c r="G29" s="95">
        <v>147</v>
      </c>
      <c r="H29" s="106">
        <v>7550639</v>
      </c>
      <c r="I29" s="106">
        <v>4568167</v>
      </c>
    </row>
    <row r="30" spans="1:9" x14ac:dyDescent="0.25">
      <c r="A30" s="273" t="s">
        <v>312</v>
      </c>
      <c r="B30" s="273"/>
      <c r="C30" s="273"/>
      <c r="D30" s="273"/>
      <c r="E30" s="273"/>
      <c r="F30" s="273"/>
      <c r="G30" s="95">
        <v>148</v>
      </c>
      <c r="H30" s="106"/>
      <c r="I30" s="106"/>
    </row>
    <row r="31" spans="1:9" x14ac:dyDescent="0.25">
      <c r="A31" s="273" t="s">
        <v>313</v>
      </c>
      <c r="B31" s="273"/>
      <c r="C31" s="273"/>
      <c r="D31" s="273"/>
      <c r="E31" s="273"/>
      <c r="F31" s="273"/>
      <c r="G31" s="95">
        <v>149</v>
      </c>
      <c r="H31" s="106">
        <v>795356</v>
      </c>
      <c r="I31" s="106">
        <v>1935528</v>
      </c>
    </row>
    <row r="32" spans="1:9" x14ac:dyDescent="0.25">
      <c r="A32" s="273" t="s">
        <v>314</v>
      </c>
      <c r="B32" s="273"/>
      <c r="C32" s="273"/>
      <c r="D32" s="273"/>
      <c r="E32" s="273"/>
      <c r="F32" s="273"/>
      <c r="G32" s="95">
        <v>150</v>
      </c>
      <c r="H32" s="106"/>
      <c r="I32" s="106"/>
    </row>
    <row r="33" spans="1:9" x14ac:dyDescent="0.25">
      <c r="A33" s="273" t="s">
        <v>315</v>
      </c>
      <c r="B33" s="273"/>
      <c r="C33" s="273"/>
      <c r="D33" s="273"/>
      <c r="E33" s="273"/>
      <c r="F33" s="273"/>
      <c r="G33" s="95">
        <v>151</v>
      </c>
      <c r="H33" s="106"/>
      <c r="I33" s="106"/>
    </row>
    <row r="34" spans="1:9" x14ac:dyDescent="0.25">
      <c r="A34" s="273" t="s">
        <v>316</v>
      </c>
      <c r="B34" s="273"/>
      <c r="C34" s="273"/>
      <c r="D34" s="273"/>
      <c r="E34" s="273"/>
      <c r="F34" s="273"/>
      <c r="G34" s="95">
        <v>152</v>
      </c>
      <c r="H34" s="106"/>
      <c r="I34" s="106"/>
    </row>
    <row r="35" spans="1:9" x14ac:dyDescent="0.25">
      <c r="A35" s="223" t="s">
        <v>317</v>
      </c>
      <c r="B35" s="223"/>
      <c r="C35" s="223"/>
      <c r="D35" s="223"/>
      <c r="E35" s="223"/>
      <c r="F35" s="223"/>
      <c r="G35" s="95">
        <v>153</v>
      </c>
      <c r="H35" s="106">
        <v>207759899</v>
      </c>
      <c r="I35" s="106">
        <v>20654813</v>
      </c>
    </row>
    <row r="36" spans="1:9" x14ac:dyDescent="0.25">
      <c r="A36" s="227" t="s">
        <v>426</v>
      </c>
      <c r="B36" s="227"/>
      <c r="C36" s="227"/>
      <c r="D36" s="227"/>
      <c r="E36" s="227"/>
      <c r="F36" s="227"/>
      <c r="G36" s="96">
        <v>154</v>
      </c>
      <c r="H36" s="107">
        <f>SUM(H37:H46)</f>
        <v>1090265552</v>
      </c>
      <c r="I36" s="107">
        <f>SUM(I37:I46)</f>
        <v>722536408</v>
      </c>
    </row>
    <row r="37" spans="1:9" x14ac:dyDescent="0.25">
      <c r="A37" s="223" t="s">
        <v>318</v>
      </c>
      <c r="B37" s="223"/>
      <c r="C37" s="223"/>
      <c r="D37" s="223"/>
      <c r="E37" s="223"/>
      <c r="F37" s="223"/>
      <c r="G37" s="95">
        <v>155</v>
      </c>
      <c r="H37" s="106">
        <v>740057411</v>
      </c>
      <c r="I37" s="106">
        <v>340243225</v>
      </c>
    </row>
    <row r="38" spans="1:9" ht="27.75" customHeight="1" x14ac:dyDescent="0.25">
      <c r="A38" s="223" t="s">
        <v>319</v>
      </c>
      <c r="B38" s="223"/>
      <c r="C38" s="223"/>
      <c r="D38" s="223"/>
      <c r="E38" s="223"/>
      <c r="F38" s="223"/>
      <c r="G38" s="95">
        <v>156</v>
      </c>
      <c r="H38" s="106"/>
      <c r="I38" s="106"/>
    </row>
    <row r="39" spans="1:9" ht="24" customHeight="1" x14ac:dyDescent="0.25">
      <c r="A39" s="223" t="s">
        <v>320</v>
      </c>
      <c r="B39" s="223"/>
      <c r="C39" s="223"/>
      <c r="D39" s="223"/>
      <c r="E39" s="223"/>
      <c r="F39" s="223"/>
      <c r="G39" s="95">
        <v>157</v>
      </c>
      <c r="H39" s="106"/>
      <c r="I39" s="106"/>
    </row>
    <row r="40" spans="1:9" ht="26.25" customHeight="1" x14ac:dyDescent="0.25">
      <c r="A40" s="223" t="s">
        <v>321</v>
      </c>
      <c r="B40" s="223"/>
      <c r="C40" s="223"/>
      <c r="D40" s="223"/>
      <c r="E40" s="223"/>
      <c r="F40" s="223"/>
      <c r="G40" s="95">
        <v>158</v>
      </c>
      <c r="H40" s="106">
        <v>136929478</v>
      </c>
      <c r="I40" s="106">
        <v>108386415</v>
      </c>
    </row>
    <row r="41" spans="1:9" ht="21.75" customHeight="1" x14ac:dyDescent="0.25">
      <c r="A41" s="223" t="s">
        <v>322</v>
      </c>
      <c r="B41" s="223"/>
      <c r="C41" s="223"/>
      <c r="D41" s="223"/>
      <c r="E41" s="223"/>
      <c r="F41" s="223"/>
      <c r="G41" s="95">
        <v>159</v>
      </c>
      <c r="H41" s="106">
        <v>876264</v>
      </c>
      <c r="I41" s="106">
        <v>876264</v>
      </c>
    </row>
    <row r="42" spans="1:9" x14ac:dyDescent="0.25">
      <c r="A42" s="223" t="s">
        <v>323</v>
      </c>
      <c r="B42" s="223"/>
      <c r="C42" s="223"/>
      <c r="D42" s="223"/>
      <c r="E42" s="223"/>
      <c r="F42" s="223"/>
      <c r="G42" s="95">
        <v>160</v>
      </c>
      <c r="H42" s="106"/>
      <c r="I42" s="106"/>
    </row>
    <row r="43" spans="1:9" x14ac:dyDescent="0.25">
      <c r="A43" s="223" t="s">
        <v>324</v>
      </c>
      <c r="B43" s="223"/>
      <c r="C43" s="223"/>
      <c r="D43" s="223"/>
      <c r="E43" s="223"/>
      <c r="F43" s="223"/>
      <c r="G43" s="95">
        <v>161</v>
      </c>
      <c r="H43" s="106">
        <v>3175881</v>
      </c>
      <c r="I43" s="106">
        <v>2278738</v>
      </c>
    </row>
    <row r="44" spans="1:9" x14ac:dyDescent="0.25">
      <c r="A44" s="223" t="s">
        <v>325</v>
      </c>
      <c r="B44" s="223"/>
      <c r="C44" s="223"/>
      <c r="D44" s="223"/>
      <c r="E44" s="223"/>
      <c r="F44" s="223"/>
      <c r="G44" s="95">
        <v>162</v>
      </c>
      <c r="H44" s="106">
        <v>199245981</v>
      </c>
      <c r="I44" s="106">
        <v>71693755</v>
      </c>
    </row>
    <row r="45" spans="1:9" x14ac:dyDescent="0.25">
      <c r="A45" s="223" t="s">
        <v>326</v>
      </c>
      <c r="B45" s="223"/>
      <c r="C45" s="223"/>
      <c r="D45" s="223"/>
      <c r="E45" s="223"/>
      <c r="F45" s="223"/>
      <c r="G45" s="95">
        <v>163</v>
      </c>
      <c r="H45" s="106">
        <v>77337</v>
      </c>
      <c r="I45" s="106">
        <v>198051106</v>
      </c>
    </row>
    <row r="46" spans="1:9" x14ac:dyDescent="0.25">
      <c r="A46" s="223" t="s">
        <v>327</v>
      </c>
      <c r="B46" s="223"/>
      <c r="C46" s="223"/>
      <c r="D46" s="223"/>
      <c r="E46" s="223"/>
      <c r="F46" s="223"/>
      <c r="G46" s="95">
        <v>164</v>
      </c>
      <c r="H46" s="106">
        <v>9903200</v>
      </c>
      <c r="I46" s="106">
        <v>1006905</v>
      </c>
    </row>
    <row r="47" spans="1:9" x14ac:dyDescent="0.25">
      <c r="A47" s="227" t="s">
        <v>427</v>
      </c>
      <c r="B47" s="227"/>
      <c r="C47" s="227"/>
      <c r="D47" s="227"/>
      <c r="E47" s="227"/>
      <c r="F47" s="227"/>
      <c r="G47" s="96">
        <v>165</v>
      </c>
      <c r="H47" s="107">
        <f>SUM(H48:H54)</f>
        <v>934009293</v>
      </c>
      <c r="I47" s="107">
        <f>SUM(I48:I54)</f>
        <v>439272231</v>
      </c>
    </row>
    <row r="48" spans="1:9" ht="23.25" customHeight="1" x14ac:dyDescent="0.25">
      <c r="A48" s="223" t="s">
        <v>328</v>
      </c>
      <c r="B48" s="223"/>
      <c r="C48" s="223"/>
      <c r="D48" s="223"/>
      <c r="E48" s="223"/>
      <c r="F48" s="223"/>
      <c r="G48" s="95">
        <v>166</v>
      </c>
      <c r="H48" s="106"/>
      <c r="I48" s="106"/>
    </row>
    <row r="49" spans="1:9" x14ac:dyDescent="0.25">
      <c r="A49" s="275" t="s">
        <v>329</v>
      </c>
      <c r="B49" s="275"/>
      <c r="C49" s="275"/>
      <c r="D49" s="275"/>
      <c r="E49" s="275"/>
      <c r="F49" s="275"/>
      <c r="G49" s="95">
        <v>167</v>
      </c>
      <c r="H49" s="106">
        <v>5453184</v>
      </c>
      <c r="I49" s="106">
        <v>7413313</v>
      </c>
    </row>
    <row r="50" spans="1:9" x14ac:dyDescent="0.25">
      <c r="A50" s="275" t="s">
        <v>330</v>
      </c>
      <c r="B50" s="275"/>
      <c r="C50" s="275"/>
      <c r="D50" s="275"/>
      <c r="E50" s="275"/>
      <c r="F50" s="275"/>
      <c r="G50" s="95">
        <v>168</v>
      </c>
      <c r="H50" s="106">
        <v>219863404</v>
      </c>
      <c r="I50" s="106">
        <v>184404692</v>
      </c>
    </row>
    <row r="51" spans="1:9" x14ac:dyDescent="0.25">
      <c r="A51" s="275" t="s">
        <v>331</v>
      </c>
      <c r="B51" s="275"/>
      <c r="C51" s="275"/>
      <c r="D51" s="275"/>
      <c r="E51" s="275"/>
      <c r="F51" s="275"/>
      <c r="G51" s="95">
        <v>169</v>
      </c>
      <c r="H51" s="106">
        <v>86947534</v>
      </c>
      <c r="I51" s="106">
        <v>56869809</v>
      </c>
    </row>
    <row r="52" spans="1:9" x14ac:dyDescent="0.25">
      <c r="A52" s="275" t="s">
        <v>332</v>
      </c>
      <c r="B52" s="275"/>
      <c r="C52" s="275"/>
      <c r="D52" s="275"/>
      <c r="E52" s="275"/>
      <c r="F52" s="275"/>
      <c r="G52" s="95">
        <v>170</v>
      </c>
      <c r="H52" s="106">
        <v>569720250</v>
      </c>
      <c r="I52" s="106">
        <v>86141</v>
      </c>
    </row>
    <row r="53" spans="1:9" x14ac:dyDescent="0.25">
      <c r="A53" s="275" t="s">
        <v>333</v>
      </c>
      <c r="B53" s="275"/>
      <c r="C53" s="275"/>
      <c r="D53" s="275"/>
      <c r="E53" s="275"/>
      <c r="F53" s="275"/>
      <c r="G53" s="95">
        <v>171</v>
      </c>
      <c r="H53" s="106"/>
      <c r="I53" s="106"/>
    </row>
    <row r="54" spans="1:9" x14ac:dyDescent="0.25">
      <c r="A54" s="275" t="s">
        <v>334</v>
      </c>
      <c r="B54" s="275"/>
      <c r="C54" s="275"/>
      <c r="D54" s="275"/>
      <c r="E54" s="275"/>
      <c r="F54" s="275"/>
      <c r="G54" s="95">
        <v>172</v>
      </c>
      <c r="H54" s="106">
        <v>52024921</v>
      </c>
      <c r="I54" s="106">
        <v>190498276</v>
      </c>
    </row>
    <row r="55" spans="1:9" ht="24" customHeight="1" x14ac:dyDescent="0.25">
      <c r="A55" s="259" t="s">
        <v>335</v>
      </c>
      <c r="B55" s="259"/>
      <c r="C55" s="259"/>
      <c r="D55" s="259"/>
      <c r="E55" s="259"/>
      <c r="F55" s="259"/>
      <c r="G55" s="95">
        <v>173</v>
      </c>
      <c r="H55" s="106"/>
      <c r="I55" s="106"/>
    </row>
    <row r="56" spans="1:9" x14ac:dyDescent="0.25">
      <c r="A56" s="259" t="s">
        <v>336</v>
      </c>
      <c r="B56" s="259"/>
      <c r="C56" s="259"/>
      <c r="D56" s="259"/>
      <c r="E56" s="259"/>
      <c r="F56" s="259"/>
      <c r="G56" s="95">
        <v>174</v>
      </c>
      <c r="H56" s="106"/>
      <c r="I56" s="106"/>
    </row>
    <row r="57" spans="1:9" ht="22.5" customHeight="1" x14ac:dyDescent="0.25">
      <c r="A57" s="259" t="s">
        <v>337</v>
      </c>
      <c r="B57" s="259"/>
      <c r="C57" s="259"/>
      <c r="D57" s="259"/>
      <c r="E57" s="259"/>
      <c r="F57" s="259"/>
      <c r="G57" s="95">
        <v>175</v>
      </c>
      <c r="H57" s="106"/>
      <c r="I57" s="106"/>
    </row>
    <row r="58" spans="1:9" x14ac:dyDescent="0.25">
      <c r="A58" s="259" t="s">
        <v>338</v>
      </c>
      <c r="B58" s="259"/>
      <c r="C58" s="259"/>
      <c r="D58" s="259"/>
      <c r="E58" s="259"/>
      <c r="F58" s="259"/>
      <c r="G58" s="95">
        <v>176</v>
      </c>
      <c r="H58" s="106"/>
      <c r="I58" s="106"/>
    </row>
    <row r="59" spans="1:9" x14ac:dyDescent="0.25">
      <c r="A59" s="227" t="s">
        <v>428</v>
      </c>
      <c r="B59" s="227"/>
      <c r="C59" s="227"/>
      <c r="D59" s="227"/>
      <c r="E59" s="227"/>
      <c r="F59" s="227"/>
      <c r="G59" s="96">
        <v>177</v>
      </c>
      <c r="H59" s="107">
        <f>H7+H36+H55+H56</f>
        <v>8823844235</v>
      </c>
      <c r="I59" s="107">
        <f>I7+I36+I55+I56</f>
        <v>9413863610</v>
      </c>
    </row>
    <row r="60" spans="1:9" x14ac:dyDescent="0.25">
      <c r="A60" s="227" t="s">
        <v>429</v>
      </c>
      <c r="B60" s="227"/>
      <c r="C60" s="227"/>
      <c r="D60" s="227"/>
      <c r="E60" s="227"/>
      <c r="F60" s="227"/>
      <c r="G60" s="96">
        <v>178</v>
      </c>
      <c r="H60" s="107">
        <f>H13+H47+H57+H58</f>
        <v>8531482412</v>
      </c>
      <c r="I60" s="107">
        <f>I13+I47+I57+I58</f>
        <v>9014815403</v>
      </c>
    </row>
    <row r="61" spans="1:9" x14ac:dyDescent="0.25">
      <c r="A61" s="227" t="s">
        <v>430</v>
      </c>
      <c r="B61" s="227"/>
      <c r="C61" s="227"/>
      <c r="D61" s="227"/>
      <c r="E61" s="227"/>
      <c r="F61" s="227"/>
      <c r="G61" s="96">
        <v>179</v>
      </c>
      <c r="H61" s="107">
        <f>H59-H60</f>
        <v>292361823</v>
      </c>
      <c r="I61" s="107">
        <f>I59-I60</f>
        <v>399048207</v>
      </c>
    </row>
    <row r="62" spans="1:9" x14ac:dyDescent="0.25">
      <c r="A62" s="274" t="s">
        <v>339</v>
      </c>
      <c r="B62" s="274"/>
      <c r="C62" s="274"/>
      <c r="D62" s="274"/>
      <c r="E62" s="274"/>
      <c r="F62" s="274"/>
      <c r="G62" s="96">
        <v>180</v>
      </c>
      <c r="H62" s="107">
        <f>+IF((H59-H60)&gt;0,(H59-H60),0)</f>
        <v>292361823</v>
      </c>
      <c r="I62" s="107">
        <f>+IF((I59-I60)&gt;0,(I59-I60),0)</f>
        <v>399048207</v>
      </c>
    </row>
    <row r="63" spans="1:9" x14ac:dyDescent="0.25">
      <c r="A63" s="274" t="s">
        <v>340</v>
      </c>
      <c r="B63" s="274"/>
      <c r="C63" s="274"/>
      <c r="D63" s="274"/>
      <c r="E63" s="274"/>
      <c r="F63" s="274"/>
      <c r="G63" s="96">
        <v>181</v>
      </c>
      <c r="H63" s="107">
        <f>+IF((H59-H60)&lt;0,(H59-H60),0)</f>
        <v>0</v>
      </c>
      <c r="I63" s="107">
        <f>+IF((I59-I60)&lt;0,(I59-I60),0)</f>
        <v>0</v>
      </c>
    </row>
    <row r="64" spans="1:9" x14ac:dyDescent="0.25">
      <c r="A64" s="259" t="s">
        <v>341</v>
      </c>
      <c r="B64" s="259"/>
      <c r="C64" s="259"/>
      <c r="D64" s="259"/>
      <c r="E64" s="259"/>
      <c r="F64" s="259"/>
      <c r="G64" s="95">
        <v>182</v>
      </c>
      <c r="H64" s="106">
        <v>-71660635</v>
      </c>
      <c r="I64" s="106">
        <v>45072132</v>
      </c>
    </row>
    <row r="65" spans="1:9" x14ac:dyDescent="0.25">
      <c r="A65" s="227" t="s">
        <v>431</v>
      </c>
      <c r="B65" s="227"/>
      <c r="C65" s="227"/>
      <c r="D65" s="227"/>
      <c r="E65" s="227"/>
      <c r="F65" s="227"/>
      <c r="G65" s="96">
        <v>183</v>
      </c>
      <c r="H65" s="107">
        <f>H61-H64</f>
        <v>364022458</v>
      </c>
      <c r="I65" s="107">
        <f>I61-I64</f>
        <v>353976075</v>
      </c>
    </row>
    <row r="66" spans="1:9" x14ac:dyDescent="0.25">
      <c r="A66" s="274" t="s">
        <v>342</v>
      </c>
      <c r="B66" s="274"/>
      <c r="C66" s="274"/>
      <c r="D66" s="274"/>
      <c r="E66" s="274"/>
      <c r="F66" s="274"/>
      <c r="G66" s="96">
        <v>184</v>
      </c>
      <c r="H66" s="107">
        <f>+IF((H61-H64)&gt;0,(H61-H64),0)</f>
        <v>364022458</v>
      </c>
      <c r="I66" s="107">
        <f>+IF((I61-I64)&gt;0,(I61-I64),0)</f>
        <v>353976075</v>
      </c>
    </row>
    <row r="67" spans="1:9" x14ac:dyDescent="0.25">
      <c r="A67" s="280" t="s">
        <v>343</v>
      </c>
      <c r="B67" s="280"/>
      <c r="C67" s="280"/>
      <c r="D67" s="280"/>
      <c r="E67" s="280"/>
      <c r="F67" s="280"/>
      <c r="G67" s="97">
        <v>185</v>
      </c>
      <c r="H67" s="109">
        <f>+IF((H61-H64)&lt;0,(H61-H64),0)</f>
        <v>0</v>
      </c>
      <c r="I67" s="109">
        <f>+IF((I61-I64)&lt;0,(I61-I64),0)</f>
        <v>0</v>
      </c>
    </row>
    <row r="68" spans="1:9" x14ac:dyDescent="0.25">
      <c r="A68" s="267" t="s">
        <v>344</v>
      </c>
      <c r="B68" s="267"/>
      <c r="C68" s="267"/>
      <c r="D68" s="267"/>
      <c r="E68" s="267"/>
      <c r="F68" s="267"/>
      <c r="G68" s="276"/>
      <c r="H68" s="276"/>
      <c r="I68" s="276"/>
    </row>
    <row r="69" spans="1:9" ht="23.25" customHeight="1" x14ac:dyDescent="0.25">
      <c r="A69" s="227" t="s">
        <v>432</v>
      </c>
      <c r="B69" s="227"/>
      <c r="C69" s="227"/>
      <c r="D69" s="227"/>
      <c r="E69" s="227"/>
      <c r="F69" s="227"/>
      <c r="G69" s="96">
        <v>186</v>
      </c>
      <c r="H69" s="107">
        <f>H70-H71</f>
        <v>0</v>
      </c>
      <c r="I69" s="107">
        <f>I70-I71</f>
        <v>0</v>
      </c>
    </row>
    <row r="70" spans="1:9" x14ac:dyDescent="0.25">
      <c r="A70" s="275" t="s">
        <v>345</v>
      </c>
      <c r="B70" s="275"/>
      <c r="C70" s="275"/>
      <c r="D70" s="275"/>
      <c r="E70" s="275"/>
      <c r="F70" s="275"/>
      <c r="G70" s="95">
        <v>187</v>
      </c>
      <c r="H70" s="106"/>
      <c r="I70" s="106"/>
    </row>
    <row r="71" spans="1:9" x14ac:dyDescent="0.25">
      <c r="A71" s="275" t="s">
        <v>346</v>
      </c>
      <c r="B71" s="275"/>
      <c r="C71" s="275"/>
      <c r="D71" s="275"/>
      <c r="E71" s="275"/>
      <c r="F71" s="275"/>
      <c r="G71" s="95">
        <v>188</v>
      </c>
      <c r="H71" s="106"/>
      <c r="I71" s="106"/>
    </row>
    <row r="72" spans="1:9" x14ac:dyDescent="0.25">
      <c r="A72" s="259" t="s">
        <v>347</v>
      </c>
      <c r="B72" s="259"/>
      <c r="C72" s="259"/>
      <c r="D72" s="259"/>
      <c r="E72" s="259"/>
      <c r="F72" s="259"/>
      <c r="G72" s="95">
        <v>189</v>
      </c>
      <c r="H72" s="106"/>
      <c r="I72" s="106"/>
    </row>
    <row r="73" spans="1:9" x14ac:dyDescent="0.25">
      <c r="A73" s="274" t="s">
        <v>348</v>
      </c>
      <c r="B73" s="274"/>
      <c r="C73" s="274"/>
      <c r="D73" s="274"/>
      <c r="E73" s="274"/>
      <c r="F73" s="274"/>
      <c r="G73" s="96">
        <v>190</v>
      </c>
      <c r="H73" s="112"/>
      <c r="I73" s="112"/>
    </row>
    <row r="74" spans="1:9" x14ac:dyDescent="0.25">
      <c r="A74" s="280" t="s">
        <v>349</v>
      </c>
      <c r="B74" s="280"/>
      <c r="C74" s="280"/>
      <c r="D74" s="280"/>
      <c r="E74" s="280"/>
      <c r="F74" s="280"/>
      <c r="G74" s="97">
        <v>191</v>
      </c>
      <c r="H74" s="113"/>
      <c r="I74" s="113"/>
    </row>
    <row r="75" spans="1:9" x14ac:dyDescent="0.25">
      <c r="A75" s="267" t="s">
        <v>350</v>
      </c>
      <c r="B75" s="267"/>
      <c r="C75" s="267"/>
      <c r="D75" s="267"/>
      <c r="E75" s="267"/>
      <c r="F75" s="267"/>
      <c r="G75" s="276"/>
      <c r="H75" s="276"/>
      <c r="I75" s="276"/>
    </row>
    <row r="76" spans="1:9" x14ac:dyDescent="0.25">
      <c r="A76" s="227" t="s">
        <v>433</v>
      </c>
      <c r="B76" s="227"/>
      <c r="C76" s="227"/>
      <c r="D76" s="227"/>
      <c r="E76" s="227"/>
      <c r="F76" s="227"/>
      <c r="G76" s="96">
        <v>192</v>
      </c>
      <c r="H76" s="112"/>
      <c r="I76" s="112"/>
    </row>
    <row r="77" spans="1:9" x14ac:dyDescent="0.25">
      <c r="A77" s="290" t="s">
        <v>351</v>
      </c>
      <c r="B77" s="290"/>
      <c r="C77" s="290"/>
      <c r="D77" s="290"/>
      <c r="E77" s="290"/>
      <c r="F77" s="290"/>
      <c r="G77" s="100">
        <v>193</v>
      </c>
      <c r="H77" s="110"/>
      <c r="I77" s="110"/>
    </row>
    <row r="78" spans="1:9" x14ac:dyDescent="0.25">
      <c r="A78" s="290" t="s">
        <v>352</v>
      </c>
      <c r="B78" s="290"/>
      <c r="C78" s="290"/>
      <c r="D78" s="290"/>
      <c r="E78" s="290"/>
      <c r="F78" s="290"/>
      <c r="G78" s="100">
        <v>194</v>
      </c>
      <c r="H78" s="110"/>
      <c r="I78" s="110"/>
    </row>
    <row r="79" spans="1:9" x14ac:dyDescent="0.25">
      <c r="A79" s="227" t="s">
        <v>434</v>
      </c>
      <c r="B79" s="227"/>
      <c r="C79" s="227"/>
      <c r="D79" s="227"/>
      <c r="E79" s="227"/>
      <c r="F79" s="227"/>
      <c r="G79" s="96">
        <v>195</v>
      </c>
      <c r="H79" s="112"/>
      <c r="I79" s="112"/>
    </row>
    <row r="80" spans="1:9" x14ac:dyDescent="0.25">
      <c r="A80" s="227" t="s">
        <v>435</v>
      </c>
      <c r="B80" s="227"/>
      <c r="C80" s="227"/>
      <c r="D80" s="227"/>
      <c r="E80" s="227"/>
      <c r="F80" s="227"/>
      <c r="G80" s="96">
        <v>196</v>
      </c>
      <c r="H80" s="112"/>
      <c r="I80" s="112"/>
    </row>
    <row r="81" spans="1:9" x14ac:dyDescent="0.25">
      <c r="A81" s="274" t="s">
        <v>353</v>
      </c>
      <c r="B81" s="274"/>
      <c r="C81" s="274"/>
      <c r="D81" s="274"/>
      <c r="E81" s="274"/>
      <c r="F81" s="274"/>
      <c r="G81" s="96">
        <v>197</v>
      </c>
      <c r="H81" s="112"/>
      <c r="I81" s="112"/>
    </row>
    <row r="82" spans="1:9" x14ac:dyDescent="0.25">
      <c r="A82" s="280" t="s">
        <v>354</v>
      </c>
      <c r="B82" s="280"/>
      <c r="C82" s="280"/>
      <c r="D82" s="280"/>
      <c r="E82" s="280"/>
      <c r="F82" s="280"/>
      <c r="G82" s="97">
        <v>198</v>
      </c>
      <c r="H82" s="113"/>
      <c r="I82" s="113"/>
    </row>
    <row r="83" spans="1:9" x14ac:dyDescent="0.25">
      <c r="A83" s="267" t="s">
        <v>355</v>
      </c>
      <c r="B83" s="267"/>
      <c r="C83" s="267"/>
      <c r="D83" s="267"/>
      <c r="E83" s="267"/>
      <c r="F83" s="267"/>
      <c r="G83" s="276"/>
      <c r="H83" s="276"/>
      <c r="I83" s="276"/>
    </row>
    <row r="84" spans="1:9" x14ac:dyDescent="0.25">
      <c r="A84" s="277" t="s">
        <v>436</v>
      </c>
      <c r="B84" s="277"/>
      <c r="C84" s="277"/>
      <c r="D84" s="277"/>
      <c r="E84" s="277"/>
      <c r="F84" s="277"/>
      <c r="G84" s="96">
        <v>199</v>
      </c>
      <c r="H84" s="104">
        <f>H85+H86</f>
        <v>0</v>
      </c>
      <c r="I84" s="104">
        <f>I85+I86</f>
        <v>0</v>
      </c>
    </row>
    <row r="85" spans="1:9" x14ac:dyDescent="0.25">
      <c r="A85" s="278" t="s">
        <v>356</v>
      </c>
      <c r="B85" s="278"/>
      <c r="C85" s="278"/>
      <c r="D85" s="278"/>
      <c r="E85" s="278"/>
      <c r="F85" s="278"/>
      <c r="G85" s="95">
        <v>200</v>
      </c>
      <c r="H85" s="103"/>
      <c r="I85" s="103"/>
    </row>
    <row r="86" spans="1:9" x14ac:dyDescent="0.25">
      <c r="A86" s="279" t="s">
        <v>357</v>
      </c>
      <c r="B86" s="279"/>
      <c r="C86" s="279"/>
      <c r="D86" s="279"/>
      <c r="E86" s="279"/>
      <c r="F86" s="279"/>
      <c r="G86" s="98">
        <v>201</v>
      </c>
      <c r="H86" s="111"/>
      <c r="I86" s="111"/>
    </row>
    <row r="87" spans="1:9" x14ac:dyDescent="0.25">
      <c r="A87" s="287" t="s">
        <v>358</v>
      </c>
      <c r="B87" s="287"/>
      <c r="C87" s="287"/>
      <c r="D87" s="287"/>
      <c r="E87" s="287"/>
      <c r="F87" s="287"/>
      <c r="G87" s="288"/>
      <c r="H87" s="288"/>
      <c r="I87" s="288"/>
    </row>
    <row r="88" spans="1:9" x14ac:dyDescent="0.25">
      <c r="A88" s="289" t="s">
        <v>359</v>
      </c>
      <c r="B88" s="289"/>
      <c r="C88" s="289"/>
      <c r="D88" s="289"/>
      <c r="E88" s="289"/>
      <c r="F88" s="289"/>
      <c r="G88" s="95">
        <v>202</v>
      </c>
      <c r="H88" s="103">
        <v>364022458</v>
      </c>
      <c r="I88" s="103">
        <v>353976075</v>
      </c>
    </row>
    <row r="89" spans="1:9" ht="22.5" customHeight="1" x14ac:dyDescent="0.25">
      <c r="A89" s="285" t="s">
        <v>437</v>
      </c>
      <c r="B89" s="285"/>
      <c r="C89" s="285"/>
      <c r="D89" s="285"/>
      <c r="E89" s="285"/>
      <c r="F89" s="285"/>
      <c r="G89" s="96">
        <v>203</v>
      </c>
      <c r="H89" s="104">
        <f>SUM(H90:H97)</f>
        <v>-3564683</v>
      </c>
      <c r="I89" s="104">
        <f>SUM(I90:I97)</f>
        <v>-73066138</v>
      </c>
    </row>
    <row r="90" spans="1:9" ht="18" customHeight="1" x14ac:dyDescent="0.25">
      <c r="A90" s="275" t="s">
        <v>360</v>
      </c>
      <c r="B90" s="275"/>
      <c r="C90" s="275"/>
      <c r="D90" s="275"/>
      <c r="E90" s="275"/>
      <c r="F90" s="275"/>
      <c r="G90" s="95">
        <v>204</v>
      </c>
      <c r="H90" s="103"/>
      <c r="I90" s="103"/>
    </row>
    <row r="91" spans="1:9" ht="21.75" customHeight="1" x14ac:dyDescent="0.25">
      <c r="A91" s="275" t="s">
        <v>361</v>
      </c>
      <c r="B91" s="275"/>
      <c r="C91" s="275"/>
      <c r="D91" s="275"/>
      <c r="E91" s="275"/>
      <c r="F91" s="275"/>
      <c r="G91" s="95">
        <v>205</v>
      </c>
      <c r="H91" s="103"/>
      <c r="I91" s="103"/>
    </row>
    <row r="92" spans="1:9" ht="26.25" customHeight="1" x14ac:dyDescent="0.25">
      <c r="A92" s="275" t="s">
        <v>362</v>
      </c>
      <c r="B92" s="275"/>
      <c r="C92" s="275"/>
      <c r="D92" s="275"/>
      <c r="E92" s="275"/>
      <c r="F92" s="275"/>
      <c r="G92" s="95">
        <v>206</v>
      </c>
      <c r="H92" s="103">
        <v>-3564683</v>
      </c>
      <c r="I92" s="103">
        <v>-73066138</v>
      </c>
    </row>
    <row r="93" spans="1:9" x14ac:dyDescent="0.25">
      <c r="A93" s="275" t="s">
        <v>363</v>
      </c>
      <c r="B93" s="275"/>
      <c r="C93" s="275"/>
      <c r="D93" s="275"/>
      <c r="E93" s="275"/>
      <c r="F93" s="275"/>
      <c r="G93" s="95">
        <v>207</v>
      </c>
      <c r="H93" s="103"/>
      <c r="I93" s="103"/>
    </row>
    <row r="94" spans="1:9" ht="24.75" customHeight="1" x14ac:dyDescent="0.25">
      <c r="A94" s="275" t="s">
        <v>364</v>
      </c>
      <c r="B94" s="275"/>
      <c r="C94" s="275"/>
      <c r="D94" s="275"/>
      <c r="E94" s="275"/>
      <c r="F94" s="275"/>
      <c r="G94" s="95">
        <v>208</v>
      </c>
      <c r="H94" s="103"/>
      <c r="I94" s="103"/>
    </row>
    <row r="95" spans="1:9" ht="24.75" customHeight="1" x14ac:dyDescent="0.25">
      <c r="A95" s="275" t="s">
        <v>365</v>
      </c>
      <c r="B95" s="275"/>
      <c r="C95" s="275"/>
      <c r="D95" s="275"/>
      <c r="E95" s="275"/>
      <c r="F95" s="275"/>
      <c r="G95" s="95">
        <v>209</v>
      </c>
      <c r="H95" s="103"/>
      <c r="I95" s="103"/>
    </row>
    <row r="96" spans="1:9" x14ac:dyDescent="0.25">
      <c r="A96" s="275" t="s">
        <v>366</v>
      </c>
      <c r="B96" s="275"/>
      <c r="C96" s="275"/>
      <c r="D96" s="275"/>
      <c r="E96" s="275"/>
      <c r="F96" s="275"/>
      <c r="G96" s="95">
        <v>210</v>
      </c>
      <c r="H96" s="103"/>
      <c r="I96" s="103"/>
    </row>
    <row r="97" spans="1:9" x14ac:dyDescent="0.25">
      <c r="A97" s="275" t="s">
        <v>367</v>
      </c>
      <c r="B97" s="275"/>
      <c r="C97" s="275"/>
      <c r="D97" s="275"/>
      <c r="E97" s="275"/>
      <c r="F97" s="275"/>
      <c r="G97" s="95">
        <v>211</v>
      </c>
      <c r="H97" s="103"/>
      <c r="I97" s="103"/>
    </row>
    <row r="98" spans="1:9" x14ac:dyDescent="0.25">
      <c r="A98" s="289" t="s">
        <v>368</v>
      </c>
      <c r="B98" s="289"/>
      <c r="C98" s="289"/>
      <c r="D98" s="289"/>
      <c r="E98" s="289"/>
      <c r="F98" s="289"/>
      <c r="G98" s="95">
        <v>212</v>
      </c>
      <c r="H98" s="103"/>
      <c r="I98" s="103"/>
    </row>
    <row r="99" spans="1:9" ht="24" customHeight="1" x14ac:dyDescent="0.25">
      <c r="A99" s="285" t="s">
        <v>438</v>
      </c>
      <c r="B99" s="285"/>
      <c r="C99" s="285"/>
      <c r="D99" s="285"/>
      <c r="E99" s="285"/>
      <c r="F99" s="285"/>
      <c r="G99" s="96">
        <v>213</v>
      </c>
      <c r="H99" s="104">
        <f>H89-H98</f>
        <v>-3564683</v>
      </c>
      <c r="I99" s="104">
        <f>I89-I98</f>
        <v>-73066138</v>
      </c>
    </row>
    <row r="100" spans="1:9" x14ac:dyDescent="0.25">
      <c r="A100" s="286" t="s">
        <v>439</v>
      </c>
      <c r="B100" s="286"/>
      <c r="C100" s="286"/>
      <c r="D100" s="286"/>
      <c r="E100" s="286"/>
      <c r="F100" s="286"/>
      <c r="G100" s="97">
        <v>214</v>
      </c>
      <c r="H100" s="105">
        <f>H88+H99</f>
        <v>360457775</v>
      </c>
      <c r="I100" s="105">
        <f>I88+I99</f>
        <v>280909937</v>
      </c>
    </row>
    <row r="101" spans="1:9" ht="23.25" customHeight="1" x14ac:dyDescent="0.25">
      <c r="A101" s="267" t="s">
        <v>369</v>
      </c>
      <c r="B101" s="267"/>
      <c r="C101" s="267"/>
      <c r="D101" s="267"/>
      <c r="E101" s="267"/>
      <c r="F101" s="267"/>
      <c r="G101" s="276"/>
      <c r="H101" s="276"/>
      <c r="I101" s="276"/>
    </row>
    <row r="102" spans="1:9" ht="32.25" customHeight="1" x14ac:dyDescent="0.25">
      <c r="A102" s="277" t="s">
        <v>440</v>
      </c>
      <c r="B102" s="277"/>
      <c r="C102" s="277"/>
      <c r="D102" s="277"/>
      <c r="E102" s="277"/>
      <c r="F102" s="277"/>
      <c r="G102" s="96">
        <v>215</v>
      </c>
      <c r="H102" s="104">
        <f>H103+H104</f>
        <v>360457775</v>
      </c>
      <c r="I102" s="104">
        <f>I103+I104</f>
        <v>280909937</v>
      </c>
    </row>
    <row r="103" spans="1:9" x14ac:dyDescent="0.25">
      <c r="A103" s="278" t="s">
        <v>370</v>
      </c>
      <c r="B103" s="278"/>
      <c r="C103" s="278"/>
      <c r="D103" s="278"/>
      <c r="E103" s="278"/>
      <c r="F103" s="278"/>
      <c r="G103" s="95">
        <v>216</v>
      </c>
      <c r="H103" s="126">
        <f>H100</f>
        <v>360457775</v>
      </c>
      <c r="I103" s="103">
        <f>I100</f>
        <v>280909937</v>
      </c>
    </row>
    <row r="104" spans="1:9" x14ac:dyDescent="0.25">
      <c r="A104" s="279" t="s">
        <v>371</v>
      </c>
      <c r="B104" s="279"/>
      <c r="C104" s="279"/>
      <c r="D104" s="279"/>
      <c r="E104" s="279"/>
      <c r="F104" s="279"/>
      <c r="G104" s="98">
        <v>217</v>
      </c>
      <c r="H104" s="111">
        <v>0</v>
      </c>
      <c r="I104" s="111">
        <v>0</v>
      </c>
    </row>
  </sheetData>
  <mergeCells count="104"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</mergeCells>
  <pageMargins left="0.7" right="0.7" top="0.75" bottom="0.75" header="0.3" footer="0.3"/>
  <pageSetup paperSize="9" scale="96" orientation="portrait" r:id="rId1"/>
  <rowBreaks count="1" manualBreakCount="1"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O58" sqref="O58"/>
    </sheetView>
  </sheetViews>
  <sheetFormatPr defaultRowHeight="15" x14ac:dyDescent="0.25"/>
  <sheetData>
    <row r="1" spans="1:9" x14ac:dyDescent="0.25">
      <c r="A1" s="272" t="s">
        <v>372</v>
      </c>
      <c r="B1" s="291"/>
      <c r="C1" s="291"/>
      <c r="D1" s="291"/>
      <c r="E1" s="291"/>
      <c r="F1" s="291"/>
      <c r="G1" s="291"/>
      <c r="H1" s="291"/>
      <c r="I1" s="291"/>
    </row>
    <row r="2" spans="1:9" x14ac:dyDescent="0.25">
      <c r="A2" s="271" t="s">
        <v>373</v>
      </c>
      <c r="B2" s="238"/>
      <c r="C2" s="238"/>
      <c r="D2" s="238"/>
      <c r="E2" s="238"/>
      <c r="F2" s="238"/>
      <c r="G2" s="238"/>
      <c r="H2" s="238"/>
      <c r="I2" s="238"/>
    </row>
    <row r="3" spans="1:9" x14ac:dyDescent="0.25">
      <c r="A3" s="299" t="s">
        <v>2</v>
      </c>
      <c r="B3" s="300"/>
      <c r="C3" s="300"/>
      <c r="D3" s="300"/>
      <c r="E3" s="300"/>
      <c r="F3" s="300"/>
      <c r="G3" s="300"/>
      <c r="H3" s="300"/>
      <c r="I3" s="300"/>
    </row>
    <row r="4" spans="1:9" x14ac:dyDescent="0.25">
      <c r="A4" s="295" t="s">
        <v>374</v>
      </c>
      <c r="B4" s="242"/>
      <c r="C4" s="242"/>
      <c r="D4" s="242"/>
      <c r="E4" s="242"/>
      <c r="F4" s="242"/>
      <c r="G4" s="242"/>
      <c r="H4" s="242"/>
      <c r="I4" s="243"/>
    </row>
    <row r="5" spans="1:9" ht="45.75" thickBot="1" x14ac:dyDescent="0.3">
      <c r="A5" s="307" t="s">
        <v>3</v>
      </c>
      <c r="B5" s="308"/>
      <c r="C5" s="308"/>
      <c r="D5" s="308"/>
      <c r="E5" s="308"/>
      <c r="F5" s="309"/>
      <c r="G5" s="114" t="s">
        <v>4</v>
      </c>
      <c r="H5" s="120" t="s">
        <v>5</v>
      </c>
      <c r="I5" s="120" t="s">
        <v>6</v>
      </c>
    </row>
    <row r="6" spans="1:9" x14ac:dyDescent="0.25">
      <c r="A6" s="310">
        <v>1</v>
      </c>
      <c r="B6" s="311"/>
      <c r="C6" s="311"/>
      <c r="D6" s="311"/>
      <c r="E6" s="311"/>
      <c r="F6" s="312"/>
      <c r="G6" s="117">
        <v>2</v>
      </c>
      <c r="H6" s="117" t="s">
        <v>7</v>
      </c>
      <c r="I6" s="117" t="s">
        <v>8</v>
      </c>
    </row>
    <row r="7" spans="1:9" x14ac:dyDescent="0.25">
      <c r="A7" s="313" t="s">
        <v>9</v>
      </c>
      <c r="B7" s="314"/>
      <c r="C7" s="314"/>
      <c r="D7" s="314"/>
      <c r="E7" s="314"/>
      <c r="F7" s="314"/>
      <c r="G7" s="314"/>
      <c r="H7" s="314"/>
      <c r="I7" s="315"/>
    </row>
    <row r="8" spans="1:9" x14ac:dyDescent="0.25">
      <c r="A8" s="316" t="s">
        <v>375</v>
      </c>
      <c r="B8" s="317"/>
      <c r="C8" s="317"/>
      <c r="D8" s="317"/>
      <c r="E8" s="317"/>
      <c r="F8" s="318"/>
      <c r="G8" s="118">
        <v>1</v>
      </c>
      <c r="H8" s="121"/>
      <c r="I8" s="121"/>
    </row>
    <row r="9" spans="1:9" x14ac:dyDescent="0.25">
      <c r="A9" s="304" t="s">
        <v>376</v>
      </c>
      <c r="B9" s="305"/>
      <c r="C9" s="305"/>
      <c r="D9" s="305"/>
      <c r="E9" s="305"/>
      <c r="F9" s="306"/>
      <c r="G9" s="115">
        <v>2</v>
      </c>
      <c r="H9" s="122">
        <v>0</v>
      </c>
      <c r="I9" s="122">
        <v>0</v>
      </c>
    </row>
    <row r="10" spans="1:9" ht="18.75" customHeight="1" x14ac:dyDescent="0.25">
      <c r="A10" s="296" t="s">
        <v>377</v>
      </c>
      <c r="B10" s="297"/>
      <c r="C10" s="297"/>
      <c r="D10" s="297"/>
      <c r="E10" s="297"/>
      <c r="F10" s="298"/>
      <c r="G10" s="119">
        <v>3</v>
      </c>
      <c r="H10" s="123"/>
      <c r="I10" s="123"/>
    </row>
    <row r="11" spans="1:9" ht="27" customHeight="1" x14ac:dyDescent="0.25">
      <c r="A11" s="296" t="s">
        <v>378</v>
      </c>
      <c r="B11" s="297"/>
      <c r="C11" s="297"/>
      <c r="D11" s="297"/>
      <c r="E11" s="297"/>
      <c r="F11" s="298"/>
      <c r="G11" s="119">
        <v>4</v>
      </c>
      <c r="H11" s="123"/>
      <c r="I11" s="123"/>
    </row>
    <row r="12" spans="1:9" ht="29.25" customHeight="1" x14ac:dyDescent="0.25">
      <c r="A12" s="296" t="s">
        <v>379</v>
      </c>
      <c r="B12" s="297"/>
      <c r="C12" s="297"/>
      <c r="D12" s="297"/>
      <c r="E12" s="297"/>
      <c r="F12" s="298"/>
      <c r="G12" s="119">
        <v>5</v>
      </c>
      <c r="H12" s="123"/>
      <c r="I12" s="123"/>
    </row>
    <row r="13" spans="1:9" x14ac:dyDescent="0.25">
      <c r="A13" s="296" t="s">
        <v>380</v>
      </c>
      <c r="B13" s="297"/>
      <c r="C13" s="297"/>
      <c r="D13" s="297"/>
      <c r="E13" s="297"/>
      <c r="F13" s="298"/>
      <c r="G13" s="119">
        <v>6</v>
      </c>
      <c r="H13" s="123"/>
      <c r="I13" s="123"/>
    </row>
    <row r="14" spans="1:9" x14ac:dyDescent="0.25">
      <c r="A14" s="296" t="s">
        <v>381</v>
      </c>
      <c r="B14" s="297"/>
      <c r="C14" s="297"/>
      <c r="D14" s="297"/>
      <c r="E14" s="297"/>
      <c r="F14" s="298"/>
      <c r="G14" s="119">
        <v>7</v>
      </c>
      <c r="H14" s="123"/>
      <c r="I14" s="123"/>
    </row>
    <row r="15" spans="1:9" x14ac:dyDescent="0.25">
      <c r="A15" s="296" t="s">
        <v>382</v>
      </c>
      <c r="B15" s="297"/>
      <c r="C15" s="297"/>
      <c r="D15" s="297"/>
      <c r="E15" s="297"/>
      <c r="F15" s="298"/>
      <c r="G15" s="119">
        <v>8</v>
      </c>
      <c r="H15" s="123"/>
      <c r="I15" s="123"/>
    </row>
    <row r="16" spans="1:9" x14ac:dyDescent="0.25">
      <c r="A16" s="296" t="s">
        <v>383</v>
      </c>
      <c r="B16" s="297"/>
      <c r="C16" s="297"/>
      <c r="D16" s="297"/>
      <c r="E16" s="297"/>
      <c r="F16" s="298"/>
      <c r="G16" s="119">
        <v>9</v>
      </c>
      <c r="H16" s="123"/>
      <c r="I16" s="123"/>
    </row>
    <row r="17" spans="1:9" ht="25.5" customHeight="1" x14ac:dyDescent="0.25">
      <c r="A17" s="296" t="s">
        <v>384</v>
      </c>
      <c r="B17" s="297"/>
      <c r="C17" s="297"/>
      <c r="D17" s="297"/>
      <c r="E17" s="297"/>
      <c r="F17" s="298"/>
      <c r="G17" s="119">
        <v>10</v>
      </c>
      <c r="H17" s="123"/>
      <c r="I17" s="123"/>
    </row>
    <row r="18" spans="1:9" ht="22.5" customHeight="1" x14ac:dyDescent="0.25">
      <c r="A18" s="301" t="s">
        <v>385</v>
      </c>
      <c r="B18" s="302"/>
      <c r="C18" s="302"/>
      <c r="D18" s="302"/>
      <c r="E18" s="302"/>
      <c r="F18" s="303"/>
      <c r="G18" s="115">
        <v>11</v>
      </c>
      <c r="H18" s="122">
        <v>0</v>
      </c>
      <c r="I18" s="122">
        <v>0</v>
      </c>
    </row>
    <row r="19" spans="1:9" x14ac:dyDescent="0.25">
      <c r="A19" s="304" t="s">
        <v>386</v>
      </c>
      <c r="B19" s="305"/>
      <c r="C19" s="305"/>
      <c r="D19" s="305"/>
      <c r="E19" s="305"/>
      <c r="F19" s="306"/>
      <c r="G19" s="115">
        <v>12</v>
      </c>
      <c r="H19" s="122">
        <v>0</v>
      </c>
      <c r="I19" s="122">
        <v>0</v>
      </c>
    </row>
    <row r="20" spans="1:9" x14ac:dyDescent="0.25">
      <c r="A20" s="296" t="s">
        <v>387</v>
      </c>
      <c r="B20" s="297"/>
      <c r="C20" s="297"/>
      <c r="D20" s="297"/>
      <c r="E20" s="297"/>
      <c r="F20" s="298"/>
      <c r="G20" s="119">
        <v>13</v>
      </c>
      <c r="H20" s="123"/>
      <c r="I20" s="123"/>
    </row>
    <row r="21" spans="1:9" x14ac:dyDescent="0.25">
      <c r="A21" s="296" t="s">
        <v>388</v>
      </c>
      <c r="B21" s="297"/>
      <c r="C21" s="297"/>
      <c r="D21" s="297"/>
      <c r="E21" s="297"/>
      <c r="F21" s="298"/>
      <c r="G21" s="119">
        <v>14</v>
      </c>
      <c r="H21" s="123"/>
      <c r="I21" s="123"/>
    </row>
    <row r="22" spans="1:9" x14ac:dyDescent="0.25">
      <c r="A22" s="296" t="s">
        <v>389</v>
      </c>
      <c r="B22" s="297"/>
      <c r="C22" s="297"/>
      <c r="D22" s="297"/>
      <c r="E22" s="297"/>
      <c r="F22" s="298"/>
      <c r="G22" s="119">
        <v>15</v>
      </c>
      <c r="H22" s="123"/>
      <c r="I22" s="123"/>
    </row>
    <row r="23" spans="1:9" x14ac:dyDescent="0.25">
      <c r="A23" s="296" t="s">
        <v>390</v>
      </c>
      <c r="B23" s="297"/>
      <c r="C23" s="297"/>
      <c r="D23" s="297"/>
      <c r="E23" s="297"/>
      <c r="F23" s="298"/>
      <c r="G23" s="119">
        <v>16</v>
      </c>
      <c r="H23" s="123"/>
      <c r="I23" s="123"/>
    </row>
    <row r="24" spans="1:9" x14ac:dyDescent="0.25">
      <c r="A24" s="301" t="s">
        <v>391</v>
      </c>
      <c r="B24" s="302"/>
      <c r="C24" s="302"/>
      <c r="D24" s="302"/>
      <c r="E24" s="302"/>
      <c r="F24" s="303"/>
      <c r="G24" s="115">
        <v>17</v>
      </c>
      <c r="H24" s="122">
        <v>0</v>
      </c>
      <c r="I24" s="122">
        <v>0</v>
      </c>
    </row>
    <row r="25" spans="1:9" x14ac:dyDescent="0.25">
      <c r="A25" s="292" t="s">
        <v>392</v>
      </c>
      <c r="B25" s="293"/>
      <c r="C25" s="293"/>
      <c r="D25" s="293"/>
      <c r="E25" s="293"/>
      <c r="F25" s="294"/>
      <c r="G25" s="119">
        <v>18</v>
      </c>
      <c r="H25" s="123"/>
      <c r="I25" s="123"/>
    </row>
    <row r="26" spans="1:9" x14ac:dyDescent="0.25">
      <c r="A26" s="292" t="s">
        <v>393</v>
      </c>
      <c r="B26" s="293"/>
      <c r="C26" s="293"/>
      <c r="D26" s="293"/>
      <c r="E26" s="293"/>
      <c r="F26" s="294"/>
      <c r="G26" s="119">
        <v>19</v>
      </c>
      <c r="H26" s="123"/>
      <c r="I26" s="123"/>
    </row>
    <row r="27" spans="1:9" ht="27" customHeight="1" x14ac:dyDescent="0.25">
      <c r="A27" s="319" t="s">
        <v>394</v>
      </c>
      <c r="B27" s="320"/>
      <c r="C27" s="320"/>
      <c r="D27" s="320"/>
      <c r="E27" s="320"/>
      <c r="F27" s="321"/>
      <c r="G27" s="116">
        <v>20</v>
      </c>
      <c r="H27" s="124">
        <v>0</v>
      </c>
      <c r="I27" s="124">
        <v>0</v>
      </c>
    </row>
    <row r="28" spans="1:9" x14ac:dyDescent="0.25">
      <c r="A28" s="313" t="s">
        <v>22</v>
      </c>
      <c r="B28" s="314"/>
      <c r="C28" s="314"/>
      <c r="D28" s="314"/>
      <c r="E28" s="314"/>
      <c r="F28" s="314"/>
      <c r="G28" s="314"/>
      <c r="H28" s="314"/>
      <c r="I28" s="315"/>
    </row>
    <row r="29" spans="1:9" ht="35.25" customHeight="1" x14ac:dyDescent="0.25">
      <c r="A29" s="316" t="s">
        <v>395</v>
      </c>
      <c r="B29" s="317"/>
      <c r="C29" s="317"/>
      <c r="D29" s="317"/>
      <c r="E29" s="317"/>
      <c r="F29" s="318"/>
      <c r="G29" s="118">
        <v>21</v>
      </c>
      <c r="H29" s="125"/>
      <c r="I29" s="125"/>
    </row>
    <row r="30" spans="1:9" x14ac:dyDescent="0.25">
      <c r="A30" s="292" t="s">
        <v>396</v>
      </c>
      <c r="B30" s="293"/>
      <c r="C30" s="293"/>
      <c r="D30" s="293"/>
      <c r="E30" s="293"/>
      <c r="F30" s="294"/>
      <c r="G30" s="119">
        <v>22</v>
      </c>
      <c r="H30" s="126"/>
      <c r="I30" s="126"/>
    </row>
    <row r="31" spans="1:9" x14ac:dyDescent="0.25">
      <c r="A31" s="292" t="s">
        <v>397</v>
      </c>
      <c r="B31" s="293"/>
      <c r="C31" s="293"/>
      <c r="D31" s="293"/>
      <c r="E31" s="293"/>
      <c r="F31" s="294"/>
      <c r="G31" s="119">
        <v>23</v>
      </c>
      <c r="H31" s="126"/>
      <c r="I31" s="126"/>
    </row>
    <row r="32" spans="1:9" x14ac:dyDescent="0.25">
      <c r="A32" s="292" t="s">
        <v>398</v>
      </c>
      <c r="B32" s="293"/>
      <c r="C32" s="293"/>
      <c r="D32" s="293"/>
      <c r="E32" s="293"/>
      <c r="F32" s="294"/>
      <c r="G32" s="119">
        <v>24</v>
      </c>
      <c r="H32" s="126"/>
      <c r="I32" s="126"/>
    </row>
    <row r="33" spans="1:9" x14ac:dyDescent="0.25">
      <c r="A33" s="292" t="s">
        <v>399</v>
      </c>
      <c r="B33" s="293"/>
      <c r="C33" s="293"/>
      <c r="D33" s="293"/>
      <c r="E33" s="293"/>
      <c r="F33" s="294"/>
      <c r="G33" s="119">
        <v>25</v>
      </c>
      <c r="H33" s="126"/>
      <c r="I33" s="126"/>
    </row>
    <row r="34" spans="1:9" x14ac:dyDescent="0.25">
      <c r="A34" s="292" t="s">
        <v>400</v>
      </c>
      <c r="B34" s="293"/>
      <c r="C34" s="293"/>
      <c r="D34" s="293"/>
      <c r="E34" s="293"/>
      <c r="F34" s="294"/>
      <c r="G34" s="119">
        <v>26</v>
      </c>
      <c r="H34" s="126"/>
      <c r="I34" s="126"/>
    </row>
    <row r="35" spans="1:9" ht="32.25" customHeight="1" x14ac:dyDescent="0.25">
      <c r="A35" s="301" t="s">
        <v>401</v>
      </c>
      <c r="B35" s="302"/>
      <c r="C35" s="302"/>
      <c r="D35" s="302"/>
      <c r="E35" s="302"/>
      <c r="F35" s="303"/>
      <c r="G35" s="115">
        <v>27</v>
      </c>
      <c r="H35" s="127">
        <v>0</v>
      </c>
      <c r="I35" s="127">
        <v>0</v>
      </c>
    </row>
    <row r="36" spans="1:9" ht="29.25" customHeight="1" x14ac:dyDescent="0.25">
      <c r="A36" s="292" t="s">
        <v>402</v>
      </c>
      <c r="B36" s="293"/>
      <c r="C36" s="293"/>
      <c r="D36" s="293"/>
      <c r="E36" s="293"/>
      <c r="F36" s="294"/>
      <c r="G36" s="119">
        <v>28</v>
      </c>
      <c r="H36" s="126"/>
      <c r="I36" s="126"/>
    </row>
    <row r="37" spans="1:9" x14ac:dyDescent="0.25">
      <c r="A37" s="292" t="s">
        <v>403</v>
      </c>
      <c r="B37" s="293"/>
      <c r="C37" s="293"/>
      <c r="D37" s="293"/>
      <c r="E37" s="293"/>
      <c r="F37" s="294"/>
      <c r="G37" s="119">
        <v>29</v>
      </c>
      <c r="H37" s="126"/>
      <c r="I37" s="126"/>
    </row>
    <row r="38" spans="1:9" ht="27.75" customHeight="1" x14ac:dyDescent="0.25">
      <c r="A38" s="292" t="s">
        <v>404</v>
      </c>
      <c r="B38" s="293"/>
      <c r="C38" s="293"/>
      <c r="D38" s="293"/>
      <c r="E38" s="293"/>
      <c r="F38" s="294"/>
      <c r="G38" s="119">
        <v>30</v>
      </c>
      <c r="H38" s="126"/>
      <c r="I38" s="126"/>
    </row>
    <row r="39" spans="1:9" x14ac:dyDescent="0.25">
      <c r="A39" s="292" t="s">
        <v>405</v>
      </c>
      <c r="B39" s="293"/>
      <c r="C39" s="293"/>
      <c r="D39" s="293"/>
      <c r="E39" s="293"/>
      <c r="F39" s="294"/>
      <c r="G39" s="119">
        <v>31</v>
      </c>
      <c r="H39" s="126"/>
      <c r="I39" s="126"/>
    </row>
    <row r="40" spans="1:9" x14ac:dyDescent="0.25">
      <c r="A40" s="292" t="s">
        <v>406</v>
      </c>
      <c r="B40" s="293"/>
      <c r="C40" s="293"/>
      <c r="D40" s="293"/>
      <c r="E40" s="293"/>
      <c r="F40" s="294"/>
      <c r="G40" s="119">
        <v>32</v>
      </c>
      <c r="H40" s="126"/>
      <c r="I40" s="126"/>
    </row>
    <row r="41" spans="1:9" ht="23.25" customHeight="1" x14ac:dyDescent="0.25">
      <c r="A41" s="301" t="s">
        <v>407</v>
      </c>
      <c r="B41" s="302"/>
      <c r="C41" s="302"/>
      <c r="D41" s="302"/>
      <c r="E41" s="302"/>
      <c r="F41" s="303"/>
      <c r="G41" s="115">
        <v>33</v>
      </c>
      <c r="H41" s="127">
        <v>0</v>
      </c>
      <c r="I41" s="127">
        <v>0</v>
      </c>
    </row>
    <row r="42" spans="1:9" ht="26.25" customHeight="1" x14ac:dyDescent="0.25">
      <c r="A42" s="319" t="s">
        <v>408</v>
      </c>
      <c r="B42" s="320"/>
      <c r="C42" s="320"/>
      <c r="D42" s="320"/>
      <c r="E42" s="320"/>
      <c r="F42" s="321"/>
      <c r="G42" s="116">
        <v>34</v>
      </c>
      <c r="H42" s="128">
        <v>0</v>
      </c>
      <c r="I42" s="128">
        <v>0</v>
      </c>
    </row>
    <row r="43" spans="1:9" x14ac:dyDescent="0.25">
      <c r="A43" s="313" t="s">
        <v>37</v>
      </c>
      <c r="B43" s="314"/>
      <c r="C43" s="314"/>
      <c r="D43" s="314"/>
      <c r="E43" s="314"/>
      <c r="F43" s="314"/>
      <c r="G43" s="314"/>
      <c r="H43" s="314"/>
      <c r="I43" s="315"/>
    </row>
    <row r="44" spans="1:9" x14ac:dyDescent="0.25">
      <c r="A44" s="316" t="s">
        <v>409</v>
      </c>
      <c r="B44" s="317"/>
      <c r="C44" s="317"/>
      <c r="D44" s="317"/>
      <c r="E44" s="317"/>
      <c r="F44" s="318"/>
      <c r="G44" s="118">
        <v>35</v>
      </c>
      <c r="H44" s="125"/>
      <c r="I44" s="125"/>
    </row>
    <row r="45" spans="1:9" ht="24" customHeight="1" x14ac:dyDescent="0.25">
      <c r="A45" s="292" t="s">
        <v>410</v>
      </c>
      <c r="B45" s="293"/>
      <c r="C45" s="293"/>
      <c r="D45" s="293"/>
      <c r="E45" s="293"/>
      <c r="F45" s="294"/>
      <c r="G45" s="119">
        <v>36</v>
      </c>
      <c r="H45" s="126"/>
      <c r="I45" s="126"/>
    </row>
    <row r="46" spans="1:9" x14ac:dyDescent="0.25">
      <c r="A46" s="292" t="s">
        <v>411</v>
      </c>
      <c r="B46" s="293"/>
      <c r="C46" s="293"/>
      <c r="D46" s="293"/>
      <c r="E46" s="293"/>
      <c r="F46" s="294"/>
      <c r="G46" s="119">
        <v>37</v>
      </c>
      <c r="H46" s="126"/>
      <c r="I46" s="126"/>
    </row>
    <row r="47" spans="1:9" x14ac:dyDescent="0.25">
      <c r="A47" s="292" t="s">
        <v>412</v>
      </c>
      <c r="B47" s="293"/>
      <c r="C47" s="293"/>
      <c r="D47" s="293"/>
      <c r="E47" s="293"/>
      <c r="F47" s="294"/>
      <c r="G47" s="119">
        <v>38</v>
      </c>
      <c r="H47" s="126"/>
      <c r="I47" s="126"/>
    </row>
    <row r="48" spans="1:9" ht="24" customHeight="1" x14ac:dyDescent="0.25">
      <c r="A48" s="301" t="s">
        <v>413</v>
      </c>
      <c r="B48" s="302"/>
      <c r="C48" s="302"/>
      <c r="D48" s="302"/>
      <c r="E48" s="302"/>
      <c r="F48" s="303"/>
      <c r="G48" s="115">
        <v>39</v>
      </c>
      <c r="H48" s="127">
        <v>0</v>
      </c>
      <c r="I48" s="127">
        <v>0</v>
      </c>
    </row>
    <row r="49" spans="1:9" ht="26.25" customHeight="1" x14ac:dyDescent="0.25">
      <c r="A49" s="292" t="s">
        <v>414</v>
      </c>
      <c r="B49" s="293"/>
      <c r="C49" s="293"/>
      <c r="D49" s="293"/>
      <c r="E49" s="293"/>
      <c r="F49" s="294"/>
      <c r="G49" s="119">
        <v>40</v>
      </c>
      <c r="H49" s="126"/>
      <c r="I49" s="126"/>
    </row>
    <row r="50" spans="1:9" x14ac:dyDescent="0.25">
      <c r="A50" s="292" t="s">
        <v>415</v>
      </c>
      <c r="B50" s="293"/>
      <c r="C50" s="293"/>
      <c r="D50" s="293"/>
      <c r="E50" s="293"/>
      <c r="F50" s="294"/>
      <c r="G50" s="119">
        <v>41</v>
      </c>
      <c r="H50" s="126"/>
      <c r="I50" s="126"/>
    </row>
    <row r="51" spans="1:9" x14ac:dyDescent="0.25">
      <c r="A51" s="292" t="s">
        <v>416</v>
      </c>
      <c r="B51" s="293"/>
      <c r="C51" s="293"/>
      <c r="D51" s="293"/>
      <c r="E51" s="293"/>
      <c r="F51" s="294"/>
      <c r="G51" s="119">
        <v>42</v>
      </c>
      <c r="H51" s="126"/>
      <c r="I51" s="126"/>
    </row>
    <row r="52" spans="1:9" ht="26.25" customHeight="1" x14ac:dyDescent="0.25">
      <c r="A52" s="292" t="s">
        <v>417</v>
      </c>
      <c r="B52" s="293"/>
      <c r="C52" s="293"/>
      <c r="D52" s="293"/>
      <c r="E52" s="293"/>
      <c r="F52" s="294"/>
      <c r="G52" s="119">
        <v>43</v>
      </c>
      <c r="H52" s="126"/>
      <c r="I52" s="126"/>
    </row>
    <row r="53" spans="1:9" x14ac:dyDescent="0.25">
      <c r="A53" s="292" t="s">
        <v>418</v>
      </c>
      <c r="B53" s="293"/>
      <c r="C53" s="293"/>
      <c r="D53" s="293"/>
      <c r="E53" s="293"/>
      <c r="F53" s="294"/>
      <c r="G53" s="119">
        <v>44</v>
      </c>
      <c r="H53" s="126"/>
      <c r="I53" s="126"/>
    </row>
    <row r="54" spans="1:9" ht="24.75" customHeight="1" x14ac:dyDescent="0.25">
      <c r="A54" s="301" t="s">
        <v>419</v>
      </c>
      <c r="B54" s="302"/>
      <c r="C54" s="302"/>
      <c r="D54" s="302"/>
      <c r="E54" s="302"/>
      <c r="F54" s="303"/>
      <c r="G54" s="115">
        <v>45</v>
      </c>
      <c r="H54" s="127">
        <v>0</v>
      </c>
      <c r="I54" s="127">
        <v>0</v>
      </c>
    </row>
    <row r="55" spans="1:9" ht="27" customHeight="1" x14ac:dyDescent="0.25">
      <c r="A55" s="322" t="s">
        <v>420</v>
      </c>
      <c r="B55" s="323"/>
      <c r="C55" s="323"/>
      <c r="D55" s="323"/>
      <c r="E55" s="323"/>
      <c r="F55" s="324"/>
      <c r="G55" s="115">
        <v>46</v>
      </c>
      <c r="H55" s="127">
        <v>0</v>
      </c>
      <c r="I55" s="127">
        <v>0</v>
      </c>
    </row>
    <row r="56" spans="1:9" x14ac:dyDescent="0.25">
      <c r="A56" s="229" t="s">
        <v>421</v>
      </c>
      <c r="B56" s="230"/>
      <c r="C56" s="230"/>
      <c r="D56" s="230"/>
      <c r="E56" s="230"/>
      <c r="F56" s="231"/>
      <c r="G56" s="119">
        <v>47</v>
      </c>
      <c r="H56" s="126"/>
      <c r="I56" s="126"/>
    </row>
    <row r="57" spans="1:9" ht="24.75" customHeight="1" x14ac:dyDescent="0.25">
      <c r="A57" s="322" t="s">
        <v>422</v>
      </c>
      <c r="B57" s="323"/>
      <c r="C57" s="323"/>
      <c r="D57" s="323"/>
      <c r="E57" s="323"/>
      <c r="F57" s="324"/>
      <c r="G57" s="115">
        <v>48</v>
      </c>
      <c r="H57" s="127">
        <v>0</v>
      </c>
      <c r="I57" s="127">
        <v>0</v>
      </c>
    </row>
    <row r="58" spans="1:9" ht="21" customHeight="1" x14ac:dyDescent="0.25">
      <c r="A58" s="325" t="s">
        <v>52</v>
      </c>
      <c r="B58" s="326"/>
      <c r="C58" s="326"/>
      <c r="D58" s="326"/>
      <c r="E58" s="326"/>
      <c r="F58" s="327"/>
      <c r="G58" s="119">
        <v>49</v>
      </c>
      <c r="H58" s="126"/>
      <c r="I58" s="126"/>
    </row>
    <row r="59" spans="1:9" ht="26.25" customHeight="1" x14ac:dyDescent="0.25">
      <c r="A59" s="319" t="s">
        <v>423</v>
      </c>
      <c r="B59" s="320"/>
      <c r="C59" s="320"/>
      <c r="D59" s="320"/>
      <c r="E59" s="320"/>
      <c r="F59" s="321"/>
      <c r="G59" s="116">
        <v>50</v>
      </c>
      <c r="H59" s="128">
        <v>0</v>
      </c>
      <c r="I59" s="128">
        <v>0</v>
      </c>
    </row>
  </sheetData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1" workbookViewId="0">
      <selection activeCell="H50" sqref="H50:I50"/>
    </sheetView>
  </sheetViews>
  <sheetFormatPr defaultRowHeight="15" x14ac:dyDescent="0.25"/>
  <cols>
    <col min="8" max="9" width="14.85546875" bestFit="1" customWidth="1"/>
  </cols>
  <sheetData>
    <row r="1" spans="1:9" x14ac:dyDescent="0.25">
      <c r="A1" s="272" t="s">
        <v>0</v>
      </c>
      <c r="B1" s="291"/>
      <c r="C1" s="291"/>
      <c r="D1" s="291"/>
      <c r="E1" s="291"/>
      <c r="F1" s="291"/>
      <c r="G1" s="291"/>
      <c r="H1" s="291"/>
      <c r="I1" s="291"/>
    </row>
    <row r="2" spans="1:9" x14ac:dyDescent="0.25">
      <c r="A2" s="271" t="s">
        <v>1</v>
      </c>
      <c r="B2" s="238"/>
      <c r="C2" s="238"/>
      <c r="D2" s="238"/>
      <c r="E2" s="238"/>
      <c r="F2" s="238"/>
      <c r="G2" s="238"/>
      <c r="H2" s="238"/>
      <c r="I2" s="238"/>
    </row>
    <row r="3" spans="1:9" x14ac:dyDescent="0.25">
      <c r="A3" s="299" t="s">
        <v>2</v>
      </c>
      <c r="B3" s="333"/>
      <c r="C3" s="333"/>
      <c r="D3" s="333"/>
      <c r="E3" s="333"/>
      <c r="F3" s="333"/>
      <c r="G3" s="333"/>
      <c r="H3" s="333"/>
      <c r="I3" s="333"/>
    </row>
    <row r="4" spans="1:9" x14ac:dyDescent="0.25">
      <c r="A4" s="295" t="s">
        <v>446</v>
      </c>
      <c r="B4" s="242"/>
      <c r="C4" s="242"/>
      <c r="D4" s="242"/>
      <c r="E4" s="242"/>
      <c r="F4" s="242"/>
      <c r="G4" s="242"/>
      <c r="H4" s="242"/>
      <c r="I4" s="243"/>
    </row>
    <row r="5" spans="1:9" ht="34.5" thickBot="1" x14ac:dyDescent="0.3">
      <c r="A5" s="307" t="s">
        <v>3</v>
      </c>
      <c r="B5" s="308"/>
      <c r="C5" s="308"/>
      <c r="D5" s="308"/>
      <c r="E5" s="308"/>
      <c r="F5" s="309"/>
      <c r="G5" s="1" t="s">
        <v>4</v>
      </c>
      <c r="H5" s="9" t="s">
        <v>5</v>
      </c>
      <c r="I5" s="9" t="s">
        <v>6</v>
      </c>
    </row>
    <row r="6" spans="1:9" x14ac:dyDescent="0.25">
      <c r="A6" s="310">
        <v>1</v>
      </c>
      <c r="B6" s="311"/>
      <c r="C6" s="311"/>
      <c r="D6" s="311"/>
      <c r="E6" s="311"/>
      <c r="F6" s="312"/>
      <c r="G6" s="2">
        <v>2</v>
      </c>
      <c r="H6" s="8" t="s">
        <v>7</v>
      </c>
      <c r="I6" s="8" t="s">
        <v>8</v>
      </c>
    </row>
    <row r="7" spans="1:9" x14ac:dyDescent="0.25">
      <c r="A7" s="313" t="s">
        <v>9</v>
      </c>
      <c r="B7" s="329"/>
      <c r="C7" s="329"/>
      <c r="D7" s="329"/>
      <c r="E7" s="329"/>
      <c r="F7" s="329"/>
      <c r="G7" s="329"/>
      <c r="H7" s="329"/>
      <c r="I7" s="330"/>
    </row>
    <row r="8" spans="1:9" x14ac:dyDescent="0.25">
      <c r="A8" s="332" t="s">
        <v>10</v>
      </c>
      <c r="B8" s="332"/>
      <c r="C8" s="332"/>
      <c r="D8" s="332"/>
      <c r="E8" s="332"/>
      <c r="F8" s="332"/>
      <c r="G8" s="3">
        <v>1</v>
      </c>
      <c r="H8" s="130">
        <v>12438829269</v>
      </c>
      <c r="I8" s="131">
        <v>13188924626</v>
      </c>
    </row>
    <row r="9" spans="1:9" x14ac:dyDescent="0.25">
      <c r="A9" s="275" t="s">
        <v>11</v>
      </c>
      <c r="B9" s="275"/>
      <c r="C9" s="275"/>
      <c r="D9" s="275"/>
      <c r="E9" s="275"/>
      <c r="F9" s="275"/>
      <c r="G9" s="4">
        <v>2</v>
      </c>
      <c r="H9" s="130">
        <v>2666466</v>
      </c>
      <c r="I9" s="131">
        <v>12507454</v>
      </c>
    </row>
    <row r="10" spans="1:9" x14ac:dyDescent="0.25">
      <c r="A10" s="275" t="s">
        <v>12</v>
      </c>
      <c r="B10" s="275"/>
      <c r="C10" s="275"/>
      <c r="D10" s="275"/>
      <c r="E10" s="275"/>
      <c r="F10" s="275"/>
      <c r="G10" s="4">
        <v>3</v>
      </c>
      <c r="H10" s="130"/>
      <c r="I10" s="131"/>
    </row>
    <row r="11" spans="1:9" x14ac:dyDescent="0.25">
      <c r="A11" s="275" t="s">
        <v>13</v>
      </c>
      <c r="B11" s="275"/>
      <c r="C11" s="275"/>
      <c r="D11" s="275"/>
      <c r="E11" s="275"/>
      <c r="F11" s="275"/>
      <c r="G11" s="4">
        <v>4</v>
      </c>
      <c r="H11" s="130">
        <v>59079359</v>
      </c>
      <c r="I11" s="131">
        <v>195729602</v>
      </c>
    </row>
    <row r="12" spans="1:9" x14ac:dyDescent="0.25">
      <c r="A12" s="275" t="s">
        <v>14</v>
      </c>
      <c r="B12" s="275"/>
      <c r="C12" s="275"/>
      <c r="D12" s="275"/>
      <c r="E12" s="275"/>
      <c r="F12" s="275"/>
      <c r="G12" s="4">
        <v>5</v>
      </c>
      <c r="H12" s="132">
        <v>-11638940279</v>
      </c>
      <c r="I12" s="133">
        <v>-11175368476</v>
      </c>
    </row>
    <row r="13" spans="1:9" x14ac:dyDescent="0.25">
      <c r="A13" s="275" t="s">
        <v>15</v>
      </c>
      <c r="B13" s="275"/>
      <c r="C13" s="275"/>
      <c r="D13" s="275"/>
      <c r="E13" s="275"/>
      <c r="F13" s="275"/>
      <c r="G13" s="4">
        <v>6</v>
      </c>
      <c r="H13" s="130">
        <v>-77720495</v>
      </c>
      <c r="I13" s="131">
        <v>-82496806</v>
      </c>
    </row>
    <row r="14" spans="1:9" x14ac:dyDescent="0.25">
      <c r="A14" s="275" t="s">
        <v>16</v>
      </c>
      <c r="B14" s="275"/>
      <c r="C14" s="275"/>
      <c r="D14" s="275"/>
      <c r="E14" s="275"/>
      <c r="F14" s="275"/>
      <c r="G14" s="4">
        <v>7</v>
      </c>
      <c r="H14" s="130"/>
      <c r="I14" s="131"/>
    </row>
    <row r="15" spans="1:9" x14ac:dyDescent="0.25">
      <c r="A15" s="275" t="s">
        <v>17</v>
      </c>
      <c r="B15" s="275"/>
      <c r="C15" s="275"/>
      <c r="D15" s="275"/>
      <c r="E15" s="275"/>
      <c r="F15" s="275"/>
      <c r="G15" s="4">
        <v>8</v>
      </c>
      <c r="H15" s="130">
        <v>-965497975</v>
      </c>
      <c r="I15" s="131">
        <v>-1100528595</v>
      </c>
    </row>
    <row r="16" spans="1:9" x14ac:dyDescent="0.25">
      <c r="A16" s="285" t="s">
        <v>18</v>
      </c>
      <c r="B16" s="285"/>
      <c r="C16" s="285"/>
      <c r="D16" s="285"/>
      <c r="E16" s="285"/>
      <c r="F16" s="285"/>
      <c r="G16" s="5">
        <v>9</v>
      </c>
      <c r="H16" s="128">
        <f>SUM(H8:H15)</f>
        <v>-181583655</v>
      </c>
      <c r="I16" s="128">
        <f>SUM(I8:I15)</f>
        <v>1038767805</v>
      </c>
    </row>
    <row r="17" spans="1:9" x14ac:dyDescent="0.25">
      <c r="A17" s="275" t="s">
        <v>19</v>
      </c>
      <c r="B17" s="275"/>
      <c r="C17" s="275"/>
      <c r="D17" s="275"/>
      <c r="E17" s="275"/>
      <c r="F17" s="275"/>
      <c r="G17" s="4">
        <v>10</v>
      </c>
      <c r="H17" s="130">
        <v>-229922052</v>
      </c>
      <c r="I17" s="131">
        <v>-181044999</v>
      </c>
    </row>
    <row r="18" spans="1:9" x14ac:dyDescent="0.25">
      <c r="A18" s="275" t="s">
        <v>20</v>
      </c>
      <c r="B18" s="275"/>
      <c r="C18" s="275"/>
      <c r="D18" s="275"/>
      <c r="E18" s="275"/>
      <c r="F18" s="275"/>
      <c r="G18" s="4">
        <v>11</v>
      </c>
      <c r="H18" s="134">
        <v>-178882398</v>
      </c>
      <c r="I18" s="135">
        <v>-107927920</v>
      </c>
    </row>
    <row r="19" spans="1:9" ht="25.5" customHeight="1" x14ac:dyDescent="0.25">
      <c r="A19" s="331" t="s">
        <v>21</v>
      </c>
      <c r="B19" s="331"/>
      <c r="C19" s="331"/>
      <c r="D19" s="331"/>
      <c r="E19" s="331"/>
      <c r="F19" s="331"/>
      <c r="G19" s="6">
        <v>12</v>
      </c>
      <c r="H19" s="129">
        <f>H16+H17+H18</f>
        <v>-590388105</v>
      </c>
      <c r="I19" s="129">
        <f>I16+I17+I18</f>
        <v>749794886</v>
      </c>
    </row>
    <row r="20" spans="1:9" x14ac:dyDescent="0.25">
      <c r="A20" s="313" t="s">
        <v>22</v>
      </c>
      <c r="B20" s="329"/>
      <c r="C20" s="329"/>
      <c r="D20" s="329"/>
      <c r="E20" s="329"/>
      <c r="F20" s="329"/>
      <c r="G20" s="329"/>
      <c r="H20" s="329"/>
      <c r="I20" s="330"/>
    </row>
    <row r="21" spans="1:9" ht="25.5" customHeight="1" x14ac:dyDescent="0.25">
      <c r="A21" s="332" t="s">
        <v>23</v>
      </c>
      <c r="B21" s="332"/>
      <c r="C21" s="332"/>
      <c r="D21" s="332"/>
      <c r="E21" s="332"/>
      <c r="F21" s="332"/>
      <c r="G21" s="3">
        <v>13</v>
      </c>
      <c r="H21" s="125">
        <v>386617</v>
      </c>
      <c r="I21" s="125">
        <v>1046412</v>
      </c>
    </row>
    <row r="22" spans="1:9" x14ac:dyDescent="0.25">
      <c r="A22" s="275" t="s">
        <v>24</v>
      </c>
      <c r="B22" s="275"/>
      <c r="C22" s="275"/>
      <c r="D22" s="275"/>
      <c r="E22" s="275"/>
      <c r="F22" s="275"/>
      <c r="G22" s="4">
        <v>14</v>
      </c>
      <c r="H22" s="126"/>
      <c r="I22" s="126"/>
    </row>
    <row r="23" spans="1:9" x14ac:dyDescent="0.25">
      <c r="A23" s="275" t="s">
        <v>25</v>
      </c>
      <c r="B23" s="275"/>
      <c r="C23" s="275"/>
      <c r="D23" s="275"/>
      <c r="E23" s="275"/>
      <c r="F23" s="275"/>
      <c r="G23" s="4">
        <v>15</v>
      </c>
      <c r="H23" s="126"/>
      <c r="I23" s="126"/>
    </row>
    <row r="24" spans="1:9" x14ac:dyDescent="0.25">
      <c r="A24" s="275" t="s">
        <v>26</v>
      </c>
      <c r="B24" s="275"/>
      <c r="C24" s="275"/>
      <c r="D24" s="275"/>
      <c r="E24" s="275"/>
      <c r="F24" s="275"/>
      <c r="G24" s="4">
        <v>16</v>
      </c>
      <c r="H24" s="126">
        <v>822829199</v>
      </c>
      <c r="I24" s="126">
        <v>561473548</v>
      </c>
    </row>
    <row r="25" spans="1:9" x14ac:dyDescent="0.25">
      <c r="A25" s="275" t="s">
        <v>27</v>
      </c>
      <c r="B25" s="275"/>
      <c r="C25" s="275"/>
      <c r="D25" s="275"/>
      <c r="E25" s="275"/>
      <c r="F25" s="275"/>
      <c r="G25" s="4">
        <v>17</v>
      </c>
      <c r="H25" s="126"/>
      <c r="I25" s="126"/>
    </row>
    <row r="26" spans="1:9" x14ac:dyDescent="0.25">
      <c r="A26" s="275" t="s">
        <v>28</v>
      </c>
      <c r="B26" s="275"/>
      <c r="C26" s="275"/>
      <c r="D26" s="275"/>
      <c r="E26" s="275"/>
      <c r="F26" s="275"/>
      <c r="G26" s="4">
        <v>18</v>
      </c>
      <c r="H26" s="126">
        <v>3321910</v>
      </c>
      <c r="I26" s="126"/>
    </row>
    <row r="27" spans="1:9" ht="26.25" customHeight="1" x14ac:dyDescent="0.25">
      <c r="A27" s="285" t="s">
        <v>29</v>
      </c>
      <c r="B27" s="285"/>
      <c r="C27" s="285"/>
      <c r="D27" s="285"/>
      <c r="E27" s="285"/>
      <c r="F27" s="285"/>
      <c r="G27" s="5">
        <v>19</v>
      </c>
      <c r="H27" s="127">
        <f>SUM(H21:H26)</f>
        <v>826537726</v>
      </c>
      <c r="I27" s="127">
        <f>SUM(I21:I26)</f>
        <v>562519960</v>
      </c>
    </row>
    <row r="28" spans="1:9" ht="24.75" customHeight="1" x14ac:dyDescent="0.25">
      <c r="A28" s="275" t="s">
        <v>30</v>
      </c>
      <c r="B28" s="275"/>
      <c r="C28" s="275"/>
      <c r="D28" s="275"/>
      <c r="E28" s="275"/>
      <c r="F28" s="275"/>
      <c r="G28" s="4">
        <v>20</v>
      </c>
      <c r="H28" s="126">
        <v>-114842744</v>
      </c>
      <c r="I28" s="126">
        <v>-165783296</v>
      </c>
    </row>
    <row r="29" spans="1:9" x14ac:dyDescent="0.25">
      <c r="A29" s="275" t="s">
        <v>31</v>
      </c>
      <c r="B29" s="275"/>
      <c r="C29" s="275"/>
      <c r="D29" s="275"/>
      <c r="E29" s="275"/>
      <c r="F29" s="275"/>
      <c r="G29" s="4">
        <v>21</v>
      </c>
      <c r="H29" s="126"/>
      <c r="I29" s="126"/>
    </row>
    <row r="30" spans="1:9" x14ac:dyDescent="0.25">
      <c r="A30" s="275" t="s">
        <v>32</v>
      </c>
      <c r="B30" s="275"/>
      <c r="C30" s="275"/>
      <c r="D30" s="275"/>
      <c r="E30" s="275"/>
      <c r="F30" s="275"/>
      <c r="G30" s="4">
        <v>22</v>
      </c>
      <c r="H30" s="126"/>
      <c r="I30" s="126"/>
    </row>
    <row r="31" spans="1:9" x14ac:dyDescent="0.25">
      <c r="A31" s="275" t="s">
        <v>33</v>
      </c>
      <c r="B31" s="275"/>
      <c r="C31" s="275"/>
      <c r="D31" s="275"/>
      <c r="E31" s="275"/>
      <c r="F31" s="275"/>
      <c r="G31" s="4">
        <v>23</v>
      </c>
      <c r="H31" s="126"/>
      <c r="I31" s="126"/>
    </row>
    <row r="32" spans="1:9" x14ac:dyDescent="0.25">
      <c r="A32" s="275" t="s">
        <v>34</v>
      </c>
      <c r="B32" s="275"/>
      <c r="C32" s="275"/>
      <c r="D32" s="275"/>
      <c r="E32" s="275"/>
      <c r="F32" s="275"/>
      <c r="G32" s="4">
        <v>24</v>
      </c>
      <c r="H32" s="126">
        <v>-7549740</v>
      </c>
      <c r="I32" s="126">
        <v>-79547000</v>
      </c>
    </row>
    <row r="33" spans="1:9" ht="21.75" customHeight="1" x14ac:dyDescent="0.25">
      <c r="A33" s="285" t="s">
        <v>35</v>
      </c>
      <c r="B33" s="285"/>
      <c r="C33" s="285"/>
      <c r="D33" s="285"/>
      <c r="E33" s="285"/>
      <c r="F33" s="285"/>
      <c r="G33" s="5">
        <v>25</v>
      </c>
      <c r="H33" s="127">
        <f>SUM(H28:H32)</f>
        <v>-122392484</v>
      </c>
      <c r="I33" s="127">
        <f>SUM(I28:I32)</f>
        <v>-245330296</v>
      </c>
    </row>
    <row r="34" spans="1:9" ht="24" customHeight="1" x14ac:dyDescent="0.25">
      <c r="A34" s="331" t="s">
        <v>36</v>
      </c>
      <c r="B34" s="331"/>
      <c r="C34" s="331"/>
      <c r="D34" s="331"/>
      <c r="E34" s="331"/>
      <c r="F34" s="331"/>
      <c r="G34" s="6">
        <v>26</v>
      </c>
      <c r="H34" s="128">
        <f>H27+H33</f>
        <v>704145242</v>
      </c>
      <c r="I34" s="128">
        <f>I27+I33</f>
        <v>317189664</v>
      </c>
    </row>
    <row r="35" spans="1:9" x14ac:dyDescent="0.25">
      <c r="A35" s="313" t="s">
        <v>37</v>
      </c>
      <c r="B35" s="329"/>
      <c r="C35" s="329"/>
      <c r="D35" s="329"/>
      <c r="E35" s="329"/>
      <c r="F35" s="329"/>
      <c r="G35" s="329">
        <v>0</v>
      </c>
      <c r="H35" s="329"/>
      <c r="I35" s="330"/>
    </row>
    <row r="36" spans="1:9" x14ac:dyDescent="0.25">
      <c r="A36" s="328" t="s">
        <v>38</v>
      </c>
      <c r="B36" s="328"/>
      <c r="C36" s="328"/>
      <c r="D36" s="328"/>
      <c r="E36" s="328"/>
      <c r="F36" s="328"/>
      <c r="G36" s="3">
        <v>27</v>
      </c>
      <c r="H36" s="10"/>
      <c r="I36" s="10"/>
    </row>
    <row r="37" spans="1:9" ht="21.75" customHeight="1" x14ac:dyDescent="0.25">
      <c r="A37" s="223" t="s">
        <v>39</v>
      </c>
      <c r="B37" s="223"/>
      <c r="C37" s="223"/>
      <c r="D37" s="223"/>
      <c r="E37" s="223"/>
      <c r="F37" s="223"/>
      <c r="G37" s="4">
        <v>28</v>
      </c>
      <c r="H37" s="11"/>
      <c r="I37" s="11"/>
    </row>
    <row r="38" spans="1:9" x14ac:dyDescent="0.25">
      <c r="A38" s="223" t="s">
        <v>40</v>
      </c>
      <c r="B38" s="223"/>
      <c r="C38" s="223"/>
      <c r="D38" s="223"/>
      <c r="E38" s="223"/>
      <c r="F38" s="223"/>
      <c r="G38" s="4">
        <v>29</v>
      </c>
      <c r="H38" s="11">
        <v>12148517</v>
      </c>
      <c r="I38" s="11">
        <v>76206788</v>
      </c>
    </row>
    <row r="39" spans="1:9" x14ac:dyDescent="0.25">
      <c r="A39" s="223" t="s">
        <v>41</v>
      </c>
      <c r="B39" s="223"/>
      <c r="C39" s="223"/>
      <c r="D39" s="223"/>
      <c r="E39" s="223"/>
      <c r="F39" s="223"/>
      <c r="G39" s="4">
        <v>30</v>
      </c>
      <c r="H39" s="11">
        <v>262351776</v>
      </c>
      <c r="I39" s="11">
        <v>173437018</v>
      </c>
    </row>
    <row r="40" spans="1:9" ht="23.25" customHeight="1" x14ac:dyDescent="0.25">
      <c r="A40" s="285" t="s">
        <v>42</v>
      </c>
      <c r="B40" s="285"/>
      <c r="C40" s="285"/>
      <c r="D40" s="285"/>
      <c r="E40" s="285"/>
      <c r="F40" s="285"/>
      <c r="G40" s="5">
        <v>31</v>
      </c>
      <c r="H40" s="12">
        <f>SUM(H36:H39)</f>
        <v>274500293</v>
      </c>
      <c r="I40" s="127">
        <f>SUM(I36:I39)</f>
        <v>249643806</v>
      </c>
    </row>
    <row r="41" spans="1:9" ht="23.25" customHeight="1" x14ac:dyDescent="0.25">
      <c r="A41" s="223" t="s">
        <v>43</v>
      </c>
      <c r="B41" s="223"/>
      <c r="C41" s="223"/>
      <c r="D41" s="223"/>
      <c r="E41" s="223"/>
      <c r="F41" s="223"/>
      <c r="G41" s="4">
        <v>32</v>
      </c>
      <c r="H41" s="11">
        <v>-989441893</v>
      </c>
      <c r="I41" s="11">
        <v>-400594938</v>
      </c>
    </row>
    <row r="42" spans="1:9" x14ac:dyDescent="0.25">
      <c r="A42" s="223" t="s">
        <v>44</v>
      </c>
      <c r="B42" s="223"/>
      <c r="C42" s="223"/>
      <c r="D42" s="223"/>
      <c r="E42" s="223"/>
      <c r="F42" s="223"/>
      <c r="G42" s="4">
        <v>33</v>
      </c>
      <c r="H42" s="11">
        <v>-794291024</v>
      </c>
      <c r="I42" s="11">
        <v>-218413475</v>
      </c>
    </row>
    <row r="43" spans="1:9" x14ac:dyDescent="0.25">
      <c r="A43" s="223" t="s">
        <v>45</v>
      </c>
      <c r="B43" s="223"/>
      <c r="C43" s="223"/>
      <c r="D43" s="223"/>
      <c r="E43" s="223"/>
      <c r="F43" s="223"/>
      <c r="G43" s="4">
        <v>34</v>
      </c>
      <c r="H43" s="11"/>
      <c r="I43" s="11"/>
    </row>
    <row r="44" spans="1:9" ht="23.25" customHeight="1" x14ac:dyDescent="0.25">
      <c r="A44" s="223" t="s">
        <v>46</v>
      </c>
      <c r="B44" s="223"/>
      <c r="C44" s="223"/>
      <c r="D44" s="223"/>
      <c r="E44" s="223"/>
      <c r="F44" s="223"/>
      <c r="G44" s="4">
        <v>35</v>
      </c>
      <c r="H44" s="11"/>
      <c r="I44" s="11"/>
    </row>
    <row r="45" spans="1:9" x14ac:dyDescent="0.25">
      <c r="A45" s="223" t="s">
        <v>47</v>
      </c>
      <c r="B45" s="223"/>
      <c r="C45" s="223"/>
      <c r="D45" s="223"/>
      <c r="E45" s="223"/>
      <c r="F45" s="223"/>
      <c r="G45" s="4">
        <v>36</v>
      </c>
      <c r="H45" s="11">
        <v>-45450912</v>
      </c>
      <c r="I45" s="11">
        <v>-10852764</v>
      </c>
    </row>
    <row r="46" spans="1:9" ht="24.75" customHeight="1" x14ac:dyDescent="0.25">
      <c r="A46" s="285" t="s">
        <v>48</v>
      </c>
      <c r="B46" s="285"/>
      <c r="C46" s="285"/>
      <c r="D46" s="285"/>
      <c r="E46" s="285"/>
      <c r="F46" s="285"/>
      <c r="G46" s="5">
        <v>37</v>
      </c>
      <c r="H46" s="12">
        <f>SUM(H41:H45)</f>
        <v>-1829183829</v>
      </c>
      <c r="I46" s="127">
        <f>SUM(I41:I45)</f>
        <v>-629861177</v>
      </c>
    </row>
    <row r="47" spans="1:9" ht="24.75" customHeight="1" x14ac:dyDescent="0.25">
      <c r="A47" s="277" t="s">
        <v>49</v>
      </c>
      <c r="B47" s="277"/>
      <c r="C47" s="277"/>
      <c r="D47" s="277"/>
      <c r="E47" s="277"/>
      <c r="F47" s="277"/>
      <c r="G47" s="5">
        <v>38</v>
      </c>
      <c r="H47" s="12">
        <f>H40+H46</f>
        <v>-1554683536</v>
      </c>
      <c r="I47" s="127">
        <f>I40+I46</f>
        <v>-380217371</v>
      </c>
    </row>
    <row r="48" spans="1:9" x14ac:dyDescent="0.25">
      <c r="A48" s="275" t="s">
        <v>50</v>
      </c>
      <c r="B48" s="275"/>
      <c r="C48" s="275"/>
      <c r="D48" s="275"/>
      <c r="E48" s="275"/>
      <c r="F48" s="275"/>
      <c r="G48" s="4">
        <v>39</v>
      </c>
      <c r="H48" s="11">
        <v>0</v>
      </c>
      <c r="I48" s="11">
        <v>0</v>
      </c>
    </row>
    <row r="49" spans="1:9" ht="25.5" customHeight="1" x14ac:dyDescent="0.25">
      <c r="A49" s="277" t="s">
        <v>51</v>
      </c>
      <c r="B49" s="277"/>
      <c r="C49" s="277"/>
      <c r="D49" s="277"/>
      <c r="E49" s="277"/>
      <c r="F49" s="277"/>
      <c r="G49" s="5">
        <v>40</v>
      </c>
      <c r="H49" s="127">
        <f>H19+H34+H47+H48</f>
        <v>-1440926399</v>
      </c>
      <c r="I49" s="127">
        <f>I19+I34+I47+I48</f>
        <v>686767179</v>
      </c>
    </row>
    <row r="50" spans="1:9" x14ac:dyDescent="0.25">
      <c r="A50" s="335" t="s">
        <v>52</v>
      </c>
      <c r="B50" s="335"/>
      <c r="C50" s="335"/>
      <c r="D50" s="335"/>
      <c r="E50" s="335"/>
      <c r="F50" s="335"/>
      <c r="G50" s="4">
        <v>41</v>
      </c>
      <c r="H50" s="11">
        <v>2366100246</v>
      </c>
      <c r="I50" s="11">
        <v>925173847</v>
      </c>
    </row>
    <row r="51" spans="1:9" ht="23.25" customHeight="1" x14ac:dyDescent="0.25">
      <c r="A51" s="334" t="s">
        <v>53</v>
      </c>
      <c r="B51" s="334"/>
      <c r="C51" s="334"/>
      <c r="D51" s="334"/>
      <c r="E51" s="334"/>
      <c r="F51" s="334"/>
      <c r="G51" s="7">
        <v>42</v>
      </c>
      <c r="H51" s="13">
        <f>H49+H50</f>
        <v>925173847</v>
      </c>
      <c r="I51" s="13">
        <f>I49+I50</f>
        <v>1611941026</v>
      </c>
    </row>
  </sheetData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Normal="100" workbookViewId="0">
      <pane ySplit="7" topLeftCell="A44" activePane="bottomLeft" state="frozen"/>
      <selection pane="bottomLeft" activeCell="H53" sqref="H53:T56"/>
    </sheetView>
  </sheetViews>
  <sheetFormatPr defaultRowHeight="15" x14ac:dyDescent="0.25"/>
  <cols>
    <col min="7" max="7" width="12" customWidth="1"/>
  </cols>
  <sheetData>
    <row r="1" spans="1:23" x14ac:dyDescent="0.25">
      <c r="A1" s="338" t="s">
        <v>54</v>
      </c>
      <c r="B1" s="339"/>
      <c r="C1" s="339"/>
      <c r="D1" s="339"/>
      <c r="E1" s="339"/>
      <c r="F1" s="339"/>
      <c r="G1" s="339"/>
      <c r="H1" s="339"/>
      <c r="I1" s="339"/>
      <c r="J1" s="339"/>
      <c r="K1" s="2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.75" x14ac:dyDescent="0.25">
      <c r="A2" s="15"/>
      <c r="B2" s="16"/>
      <c r="C2" s="340" t="s">
        <v>55</v>
      </c>
      <c r="D2" s="340"/>
      <c r="E2" s="17">
        <v>43101</v>
      </c>
      <c r="F2" s="18" t="s">
        <v>56</v>
      </c>
      <c r="G2" s="17">
        <v>43465</v>
      </c>
      <c r="H2" s="25"/>
      <c r="I2" s="25"/>
      <c r="J2" s="25"/>
      <c r="K2" s="26"/>
      <c r="L2" s="14"/>
      <c r="M2" s="14"/>
      <c r="N2" s="14"/>
      <c r="O2" s="14"/>
      <c r="P2" s="14"/>
      <c r="Q2" s="14"/>
      <c r="R2" s="14"/>
      <c r="S2" s="14"/>
      <c r="T2" s="14"/>
      <c r="U2" s="14"/>
      <c r="V2" s="24" t="s">
        <v>2</v>
      </c>
      <c r="W2" s="14"/>
    </row>
    <row r="3" spans="1:23" ht="15.75" thickBot="1" x14ac:dyDescent="0.3">
      <c r="A3" s="343" t="s">
        <v>57</v>
      </c>
      <c r="B3" s="344"/>
      <c r="C3" s="344"/>
      <c r="D3" s="344"/>
      <c r="E3" s="344"/>
      <c r="F3" s="344"/>
      <c r="G3" s="347" t="s">
        <v>58</v>
      </c>
      <c r="H3" s="349" t="s">
        <v>59</v>
      </c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 t="s">
        <v>60</v>
      </c>
      <c r="W3" s="351" t="s">
        <v>61</v>
      </c>
    </row>
    <row r="4" spans="1:23" ht="79.5" thickBot="1" x14ac:dyDescent="0.3">
      <c r="A4" s="345"/>
      <c r="B4" s="346"/>
      <c r="C4" s="346"/>
      <c r="D4" s="346"/>
      <c r="E4" s="346"/>
      <c r="F4" s="346"/>
      <c r="G4" s="348"/>
      <c r="H4" s="27" t="s">
        <v>62</v>
      </c>
      <c r="I4" s="27" t="s">
        <v>63</v>
      </c>
      <c r="J4" s="27" t="s">
        <v>64</v>
      </c>
      <c r="K4" s="27" t="s">
        <v>65</v>
      </c>
      <c r="L4" s="27" t="s">
        <v>66</v>
      </c>
      <c r="M4" s="27" t="s">
        <v>67</v>
      </c>
      <c r="N4" s="27" t="s">
        <v>68</v>
      </c>
      <c r="O4" s="27" t="s">
        <v>69</v>
      </c>
      <c r="P4" s="27" t="s">
        <v>70</v>
      </c>
      <c r="Q4" s="27" t="s">
        <v>71</v>
      </c>
      <c r="R4" s="27" t="s">
        <v>72</v>
      </c>
      <c r="S4" s="27" t="s">
        <v>73</v>
      </c>
      <c r="T4" s="27" t="s">
        <v>74</v>
      </c>
      <c r="U4" s="27" t="s">
        <v>75</v>
      </c>
      <c r="V4" s="350"/>
      <c r="W4" s="352"/>
    </row>
    <row r="5" spans="1:23" ht="33.75" x14ac:dyDescent="0.25">
      <c r="A5" s="353">
        <v>1</v>
      </c>
      <c r="B5" s="354"/>
      <c r="C5" s="354"/>
      <c r="D5" s="354"/>
      <c r="E5" s="354"/>
      <c r="F5" s="354"/>
      <c r="G5" s="19">
        <v>2</v>
      </c>
      <c r="H5" s="28" t="s">
        <v>7</v>
      </c>
      <c r="I5" s="29" t="s">
        <v>8</v>
      </c>
      <c r="J5" s="28" t="s">
        <v>76</v>
      </c>
      <c r="K5" s="29" t="s">
        <v>77</v>
      </c>
      <c r="L5" s="28" t="s">
        <v>78</v>
      </c>
      <c r="M5" s="29" t="s">
        <v>79</v>
      </c>
      <c r="N5" s="28" t="s">
        <v>80</v>
      </c>
      <c r="O5" s="29" t="s">
        <v>81</v>
      </c>
      <c r="P5" s="28" t="s">
        <v>82</v>
      </c>
      <c r="Q5" s="29" t="s">
        <v>83</v>
      </c>
      <c r="R5" s="28" t="s">
        <v>84</v>
      </c>
      <c r="S5" s="29" t="s">
        <v>85</v>
      </c>
      <c r="T5" s="28" t="s">
        <v>86</v>
      </c>
      <c r="U5" s="28" t="s">
        <v>87</v>
      </c>
      <c r="V5" s="28" t="s">
        <v>88</v>
      </c>
      <c r="W5" s="30" t="s">
        <v>89</v>
      </c>
    </row>
    <row r="6" spans="1:23" x14ac:dyDescent="0.25">
      <c r="A6" s="355" t="s">
        <v>90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  <c r="O6" s="356"/>
      <c r="P6" s="356"/>
      <c r="Q6" s="356"/>
      <c r="R6" s="356"/>
      <c r="S6" s="356"/>
      <c r="T6" s="356"/>
      <c r="U6" s="356"/>
      <c r="V6" s="356"/>
      <c r="W6" s="357"/>
    </row>
    <row r="7" spans="1:23" x14ac:dyDescent="0.25">
      <c r="A7" s="358" t="s">
        <v>91</v>
      </c>
      <c r="B7" s="358"/>
      <c r="C7" s="358"/>
      <c r="D7" s="358"/>
      <c r="E7" s="358"/>
      <c r="F7" s="358"/>
      <c r="G7" s="20">
        <v>1</v>
      </c>
      <c r="H7" s="31">
        <v>19792159200</v>
      </c>
      <c r="I7" s="31"/>
      <c r="J7" s="31">
        <v>321673679</v>
      </c>
      <c r="K7" s="31"/>
      <c r="L7" s="31"/>
      <c r="M7" s="31"/>
      <c r="N7" s="31">
        <v>63936649</v>
      </c>
      <c r="O7" s="31"/>
      <c r="P7" s="31">
        <v>140292263</v>
      </c>
      <c r="Q7" s="31">
        <v>0</v>
      </c>
      <c r="R7" s="31"/>
      <c r="S7" s="31">
        <v>3939880928</v>
      </c>
      <c r="T7" s="31"/>
      <c r="U7" s="32">
        <f>SUM(H7:K7)-L7+SUM(M7:T7)</f>
        <v>24257942719</v>
      </c>
      <c r="V7" s="31"/>
      <c r="W7" s="32">
        <f>U7+V7</f>
        <v>24257942719</v>
      </c>
    </row>
    <row r="8" spans="1:23" x14ac:dyDescent="0.25">
      <c r="A8" s="341" t="s">
        <v>92</v>
      </c>
      <c r="B8" s="341"/>
      <c r="C8" s="341"/>
      <c r="D8" s="341"/>
      <c r="E8" s="341"/>
      <c r="F8" s="341"/>
      <c r="G8" s="20">
        <v>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>
        <f t="shared" ref="U8:U29" si="0">SUM(H8:K8)-L8+SUM(M8:T8)</f>
        <v>0</v>
      </c>
      <c r="V8" s="31"/>
      <c r="W8" s="32">
        <f t="shared" ref="W8:W28" si="1">U8+V8</f>
        <v>0</v>
      </c>
    </row>
    <row r="9" spans="1:23" x14ac:dyDescent="0.25">
      <c r="A9" s="341" t="s">
        <v>93</v>
      </c>
      <c r="B9" s="341"/>
      <c r="C9" s="341"/>
      <c r="D9" s="341"/>
      <c r="E9" s="341"/>
      <c r="F9" s="341"/>
      <c r="G9" s="20">
        <v>3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>
        <f t="shared" si="0"/>
        <v>0</v>
      </c>
      <c r="V9" s="31"/>
      <c r="W9" s="32">
        <f t="shared" si="1"/>
        <v>0</v>
      </c>
    </row>
    <row r="10" spans="1:23" ht="22.5" customHeight="1" x14ac:dyDescent="0.25">
      <c r="A10" s="342" t="s">
        <v>94</v>
      </c>
      <c r="B10" s="342"/>
      <c r="C10" s="342"/>
      <c r="D10" s="342"/>
      <c r="E10" s="342"/>
      <c r="F10" s="342"/>
      <c r="G10" s="21">
        <v>4</v>
      </c>
      <c r="H10" s="33">
        <f>SUM(H7:H9)</f>
        <v>19792159200</v>
      </c>
      <c r="I10" s="33">
        <f t="shared" ref="I10:T10" si="2">SUM(I7:I9)</f>
        <v>0</v>
      </c>
      <c r="J10" s="33">
        <f t="shared" si="2"/>
        <v>321673679</v>
      </c>
      <c r="K10" s="33">
        <f t="shared" si="2"/>
        <v>0</v>
      </c>
      <c r="L10" s="33">
        <f t="shared" si="2"/>
        <v>0</v>
      </c>
      <c r="M10" s="33">
        <f t="shared" si="2"/>
        <v>0</v>
      </c>
      <c r="N10" s="33">
        <f t="shared" si="2"/>
        <v>63936649</v>
      </c>
      <c r="O10" s="33">
        <f t="shared" si="2"/>
        <v>0</v>
      </c>
      <c r="P10" s="33">
        <f t="shared" si="2"/>
        <v>140292263</v>
      </c>
      <c r="Q10" s="33">
        <f t="shared" si="2"/>
        <v>0</v>
      </c>
      <c r="R10" s="33">
        <f t="shared" si="2"/>
        <v>0</v>
      </c>
      <c r="S10" s="33">
        <f t="shared" si="2"/>
        <v>3939880928</v>
      </c>
      <c r="T10" s="33">
        <f t="shared" si="2"/>
        <v>0</v>
      </c>
      <c r="U10" s="32">
        <f t="shared" si="0"/>
        <v>24257942719</v>
      </c>
      <c r="V10" s="33">
        <v>0</v>
      </c>
      <c r="W10" s="32">
        <f t="shared" si="1"/>
        <v>24257942719</v>
      </c>
    </row>
    <row r="11" spans="1:23" x14ac:dyDescent="0.25">
      <c r="A11" s="341" t="s">
        <v>95</v>
      </c>
      <c r="B11" s="341"/>
      <c r="C11" s="341"/>
      <c r="D11" s="341"/>
      <c r="E11" s="341"/>
      <c r="F11" s="341"/>
      <c r="G11" s="20">
        <v>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1">
        <v>364022458</v>
      </c>
      <c r="U11" s="32">
        <f t="shared" si="0"/>
        <v>364022458</v>
      </c>
      <c r="V11" s="31"/>
      <c r="W11" s="32">
        <f t="shared" si="1"/>
        <v>364022458</v>
      </c>
    </row>
    <row r="12" spans="1:23" x14ac:dyDescent="0.25">
      <c r="A12" s="341" t="s">
        <v>96</v>
      </c>
      <c r="B12" s="341"/>
      <c r="C12" s="341"/>
      <c r="D12" s="341"/>
      <c r="E12" s="341"/>
      <c r="F12" s="341"/>
      <c r="G12" s="20">
        <v>6</v>
      </c>
      <c r="H12" s="35"/>
      <c r="I12" s="35"/>
      <c r="J12" s="35"/>
      <c r="K12" s="35"/>
      <c r="L12" s="35"/>
      <c r="M12" s="35"/>
      <c r="N12" s="31"/>
      <c r="O12" s="35"/>
      <c r="P12" s="35"/>
      <c r="Q12" s="35"/>
      <c r="R12" s="35"/>
      <c r="S12" s="35"/>
      <c r="T12" s="35"/>
      <c r="U12" s="32">
        <f t="shared" si="0"/>
        <v>0</v>
      </c>
      <c r="V12" s="31"/>
      <c r="W12" s="32">
        <f t="shared" si="1"/>
        <v>0</v>
      </c>
    </row>
    <row r="13" spans="1:23" ht="24" customHeight="1" x14ac:dyDescent="0.25">
      <c r="A13" s="341" t="s">
        <v>97</v>
      </c>
      <c r="B13" s="341"/>
      <c r="C13" s="341"/>
      <c r="D13" s="341"/>
      <c r="E13" s="341"/>
      <c r="F13" s="341"/>
      <c r="G13" s="20">
        <v>7</v>
      </c>
      <c r="H13" s="35"/>
      <c r="I13" s="35"/>
      <c r="J13" s="35"/>
      <c r="K13" s="35"/>
      <c r="L13" s="35"/>
      <c r="M13" s="35"/>
      <c r="N13" s="35"/>
      <c r="O13" s="31"/>
      <c r="P13" s="35"/>
      <c r="Q13" s="35"/>
      <c r="R13" s="35"/>
      <c r="S13" s="31"/>
      <c r="T13" s="31"/>
      <c r="U13" s="32">
        <f t="shared" si="0"/>
        <v>0</v>
      </c>
      <c r="V13" s="31"/>
      <c r="W13" s="32">
        <f t="shared" si="1"/>
        <v>0</v>
      </c>
    </row>
    <row r="14" spans="1:23" ht="24.75" customHeight="1" x14ac:dyDescent="0.25">
      <c r="A14" s="341" t="s">
        <v>98</v>
      </c>
      <c r="B14" s="341"/>
      <c r="C14" s="341"/>
      <c r="D14" s="341"/>
      <c r="E14" s="341"/>
      <c r="F14" s="341"/>
      <c r="G14" s="20">
        <v>8</v>
      </c>
      <c r="H14" s="35"/>
      <c r="I14" s="35"/>
      <c r="J14" s="35"/>
      <c r="K14" s="35"/>
      <c r="L14" s="35"/>
      <c r="M14" s="35"/>
      <c r="N14" s="35"/>
      <c r="O14" s="35"/>
      <c r="P14" s="31">
        <v>-3564683</v>
      </c>
      <c r="Q14" s="35"/>
      <c r="R14" s="35"/>
      <c r="S14" s="31"/>
      <c r="T14" s="31"/>
      <c r="U14" s="32">
        <f>SUM(H14:K14)-L14+SUM(M14:T14)</f>
        <v>-3564683</v>
      </c>
      <c r="V14" s="31"/>
      <c r="W14" s="32">
        <f t="shared" si="1"/>
        <v>-3564683</v>
      </c>
    </row>
    <row r="15" spans="1:23" x14ac:dyDescent="0.25">
      <c r="A15" s="341" t="s">
        <v>99</v>
      </c>
      <c r="B15" s="341"/>
      <c r="C15" s="341"/>
      <c r="D15" s="341"/>
      <c r="E15" s="341"/>
      <c r="F15" s="341"/>
      <c r="G15" s="20">
        <v>9</v>
      </c>
      <c r="H15" s="35"/>
      <c r="I15" s="35"/>
      <c r="J15" s="35"/>
      <c r="K15" s="35"/>
      <c r="L15" s="35"/>
      <c r="M15" s="35"/>
      <c r="N15" s="35"/>
      <c r="O15" s="35"/>
      <c r="P15" s="35"/>
      <c r="Q15" s="31">
        <v>0</v>
      </c>
      <c r="R15" s="35"/>
      <c r="S15" s="31"/>
      <c r="T15" s="31"/>
      <c r="U15" s="32">
        <f t="shared" si="0"/>
        <v>0</v>
      </c>
      <c r="V15" s="31"/>
      <c r="W15" s="32">
        <f t="shared" si="1"/>
        <v>0</v>
      </c>
    </row>
    <row r="16" spans="1:23" ht="23.25" customHeight="1" x14ac:dyDescent="0.25">
      <c r="A16" s="341" t="s">
        <v>100</v>
      </c>
      <c r="B16" s="341"/>
      <c r="C16" s="341"/>
      <c r="D16" s="341"/>
      <c r="E16" s="341"/>
      <c r="F16" s="341"/>
      <c r="G16" s="20">
        <v>10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1"/>
      <c r="S16" s="31"/>
      <c r="T16" s="31"/>
      <c r="U16" s="32">
        <f t="shared" si="0"/>
        <v>0</v>
      </c>
      <c r="V16" s="31"/>
      <c r="W16" s="32">
        <f t="shared" si="1"/>
        <v>0</v>
      </c>
    </row>
    <row r="17" spans="1:23" ht="24" customHeight="1" x14ac:dyDescent="0.25">
      <c r="A17" s="341" t="s">
        <v>101</v>
      </c>
      <c r="B17" s="341"/>
      <c r="C17" s="341"/>
      <c r="D17" s="341"/>
      <c r="E17" s="341"/>
      <c r="F17" s="341"/>
      <c r="G17" s="20">
        <v>11</v>
      </c>
      <c r="H17" s="35"/>
      <c r="I17" s="35"/>
      <c r="J17" s="35"/>
      <c r="K17" s="35"/>
      <c r="L17" s="35"/>
      <c r="M17" s="35"/>
      <c r="N17" s="31"/>
      <c r="O17" s="31"/>
      <c r="P17" s="31"/>
      <c r="Q17" s="31"/>
      <c r="R17" s="31"/>
      <c r="S17" s="31"/>
      <c r="T17" s="31"/>
      <c r="U17" s="32">
        <f t="shared" si="0"/>
        <v>0</v>
      </c>
      <c r="V17" s="31"/>
      <c r="W17" s="32">
        <f t="shared" si="1"/>
        <v>0</v>
      </c>
    </row>
    <row r="18" spans="1:23" x14ac:dyDescent="0.25">
      <c r="A18" s="341" t="s">
        <v>102</v>
      </c>
      <c r="B18" s="341"/>
      <c r="C18" s="341"/>
      <c r="D18" s="341"/>
      <c r="E18" s="341"/>
      <c r="F18" s="341"/>
      <c r="G18" s="20">
        <v>12</v>
      </c>
      <c r="H18" s="35"/>
      <c r="I18" s="35"/>
      <c r="J18" s="35"/>
      <c r="K18" s="35"/>
      <c r="L18" s="35"/>
      <c r="M18" s="35"/>
      <c r="N18" s="31"/>
      <c r="O18" s="31"/>
      <c r="P18" s="31"/>
      <c r="Q18" s="31"/>
      <c r="R18" s="31"/>
      <c r="S18" s="31"/>
      <c r="T18" s="31"/>
      <c r="U18" s="32">
        <f t="shared" si="0"/>
        <v>0</v>
      </c>
      <c r="V18" s="31"/>
      <c r="W18" s="32">
        <f t="shared" si="1"/>
        <v>0</v>
      </c>
    </row>
    <row r="19" spans="1:23" x14ac:dyDescent="0.25">
      <c r="A19" s="341" t="s">
        <v>103</v>
      </c>
      <c r="B19" s="341"/>
      <c r="C19" s="341"/>
      <c r="D19" s="341"/>
      <c r="E19" s="341"/>
      <c r="F19" s="341"/>
      <c r="G19" s="20">
        <v>13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>
        <f t="shared" si="0"/>
        <v>0</v>
      </c>
      <c r="V19" s="31"/>
      <c r="W19" s="32">
        <f t="shared" si="1"/>
        <v>0</v>
      </c>
    </row>
    <row r="20" spans="1:23" x14ac:dyDescent="0.25">
      <c r="A20" s="341" t="s">
        <v>104</v>
      </c>
      <c r="B20" s="341"/>
      <c r="C20" s="341"/>
      <c r="D20" s="341"/>
      <c r="E20" s="341"/>
      <c r="F20" s="341"/>
      <c r="G20" s="20">
        <v>14</v>
      </c>
      <c r="H20" s="35"/>
      <c r="I20" s="35"/>
      <c r="J20" s="35"/>
      <c r="K20" s="35"/>
      <c r="L20" s="35"/>
      <c r="M20" s="35"/>
      <c r="N20" s="31"/>
      <c r="O20" s="31"/>
      <c r="P20" s="31"/>
      <c r="Q20" s="31"/>
      <c r="R20" s="31"/>
      <c r="S20" s="31"/>
      <c r="T20" s="31"/>
      <c r="U20" s="32">
        <f t="shared" si="0"/>
        <v>0</v>
      </c>
      <c r="V20" s="31"/>
      <c r="W20" s="32">
        <f t="shared" si="1"/>
        <v>0</v>
      </c>
    </row>
    <row r="21" spans="1:23" ht="27.75" customHeight="1" x14ac:dyDescent="0.25">
      <c r="A21" s="341" t="s">
        <v>105</v>
      </c>
      <c r="B21" s="341"/>
      <c r="C21" s="341"/>
      <c r="D21" s="341"/>
      <c r="E21" s="341"/>
      <c r="F21" s="341"/>
      <c r="G21" s="20">
        <v>15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>
        <f>SUM(H21:K21)-L21+SUM(M21:T21)+P14</f>
        <v>-3564683</v>
      </c>
      <c r="V21" s="31"/>
      <c r="W21" s="32">
        <f t="shared" si="1"/>
        <v>-3564683</v>
      </c>
    </row>
    <row r="22" spans="1:23" ht="24" customHeight="1" x14ac:dyDescent="0.25">
      <c r="A22" s="341" t="s">
        <v>106</v>
      </c>
      <c r="B22" s="341"/>
      <c r="C22" s="341"/>
      <c r="D22" s="341"/>
      <c r="E22" s="341"/>
      <c r="F22" s="341"/>
      <c r="G22" s="20">
        <v>16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f t="shared" si="0"/>
        <v>0</v>
      </c>
      <c r="V22" s="31"/>
      <c r="W22" s="32">
        <f t="shared" si="1"/>
        <v>0</v>
      </c>
    </row>
    <row r="23" spans="1:23" ht="23.25" customHeight="1" x14ac:dyDescent="0.25">
      <c r="A23" s="341" t="s">
        <v>107</v>
      </c>
      <c r="B23" s="341"/>
      <c r="C23" s="341"/>
      <c r="D23" s="341"/>
      <c r="E23" s="341"/>
      <c r="F23" s="341"/>
      <c r="G23" s="20">
        <v>17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>
        <f t="shared" si="0"/>
        <v>0</v>
      </c>
      <c r="V23" s="31"/>
      <c r="W23" s="32">
        <f t="shared" si="1"/>
        <v>0</v>
      </c>
    </row>
    <row r="24" spans="1:23" x14ac:dyDescent="0.25">
      <c r="A24" s="341" t="s">
        <v>108</v>
      </c>
      <c r="B24" s="341"/>
      <c r="C24" s="341"/>
      <c r="D24" s="341"/>
      <c r="E24" s="341"/>
      <c r="F24" s="341"/>
      <c r="G24" s="20">
        <v>18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>
        <f t="shared" si="0"/>
        <v>0</v>
      </c>
      <c r="V24" s="31"/>
      <c r="W24" s="32">
        <f t="shared" si="1"/>
        <v>0</v>
      </c>
    </row>
    <row r="25" spans="1:23" x14ac:dyDescent="0.25">
      <c r="A25" s="341" t="s">
        <v>109</v>
      </c>
      <c r="B25" s="341"/>
      <c r="C25" s="341"/>
      <c r="D25" s="341"/>
      <c r="E25" s="341"/>
      <c r="F25" s="341"/>
      <c r="G25" s="20">
        <v>19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>
        <v>-794291024</v>
      </c>
      <c r="T25" s="31"/>
      <c r="U25" s="32">
        <f t="shared" si="0"/>
        <v>-794291024</v>
      </c>
      <c r="V25" s="31"/>
      <c r="W25" s="32">
        <f t="shared" si="1"/>
        <v>-794291024</v>
      </c>
    </row>
    <row r="26" spans="1:23" x14ac:dyDescent="0.25">
      <c r="A26" s="341" t="s">
        <v>110</v>
      </c>
      <c r="B26" s="341"/>
      <c r="C26" s="341"/>
      <c r="D26" s="341"/>
      <c r="E26" s="341"/>
      <c r="F26" s="341"/>
      <c r="G26" s="20">
        <v>20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>
        <v>1945110</v>
      </c>
      <c r="T26" s="31"/>
      <c r="U26" s="32">
        <f t="shared" si="0"/>
        <v>1945110</v>
      </c>
      <c r="V26" s="31"/>
      <c r="W26" s="32">
        <f t="shared" si="1"/>
        <v>1945110</v>
      </c>
    </row>
    <row r="27" spans="1:23" x14ac:dyDescent="0.25">
      <c r="A27" s="341" t="s">
        <v>111</v>
      </c>
      <c r="B27" s="341"/>
      <c r="C27" s="341"/>
      <c r="D27" s="341"/>
      <c r="E27" s="341"/>
      <c r="F27" s="341"/>
      <c r="G27" s="20">
        <v>21</v>
      </c>
      <c r="H27" s="31"/>
      <c r="I27" s="31"/>
      <c r="J27" s="31">
        <v>66190919</v>
      </c>
      <c r="K27" s="31"/>
      <c r="L27" s="31"/>
      <c r="M27" s="31"/>
      <c r="N27" s="31"/>
      <c r="O27" s="31"/>
      <c r="P27" s="31"/>
      <c r="Q27" s="31"/>
      <c r="R27" s="31"/>
      <c r="S27" s="31">
        <v>1257627454</v>
      </c>
      <c r="T27" s="31"/>
      <c r="U27" s="32">
        <f t="shared" si="0"/>
        <v>1323818373</v>
      </c>
      <c r="V27" s="31"/>
      <c r="W27" s="32">
        <f t="shared" si="1"/>
        <v>1323818373</v>
      </c>
    </row>
    <row r="28" spans="1:23" x14ac:dyDescent="0.25">
      <c r="A28" s="341" t="s">
        <v>112</v>
      </c>
      <c r="B28" s="341"/>
      <c r="C28" s="341"/>
      <c r="D28" s="341"/>
      <c r="E28" s="341"/>
      <c r="F28" s="341"/>
      <c r="G28" s="20">
        <v>22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>
        <f t="shared" si="0"/>
        <v>0</v>
      </c>
      <c r="V28" s="31"/>
      <c r="W28" s="32">
        <f t="shared" si="1"/>
        <v>0</v>
      </c>
    </row>
    <row r="29" spans="1:23" ht="23.25" customHeight="1" x14ac:dyDescent="0.25">
      <c r="A29" s="359" t="s">
        <v>113</v>
      </c>
      <c r="B29" s="359"/>
      <c r="C29" s="359"/>
      <c r="D29" s="359"/>
      <c r="E29" s="359"/>
      <c r="F29" s="359"/>
      <c r="G29" s="22">
        <v>23</v>
      </c>
      <c r="H29" s="34">
        <f>SUM(H10:H28)</f>
        <v>19792159200</v>
      </c>
      <c r="I29" s="34">
        <f t="shared" ref="I29:T29" si="3">SUM(I10:I28)</f>
        <v>0</v>
      </c>
      <c r="J29" s="34">
        <f t="shared" si="3"/>
        <v>387864598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34">
        <f t="shared" si="3"/>
        <v>63936649</v>
      </c>
      <c r="O29" s="34">
        <f t="shared" si="3"/>
        <v>0</v>
      </c>
      <c r="P29" s="34">
        <f t="shared" si="3"/>
        <v>136727580</v>
      </c>
      <c r="Q29" s="34">
        <f t="shared" si="3"/>
        <v>0</v>
      </c>
      <c r="R29" s="34">
        <f t="shared" si="3"/>
        <v>0</v>
      </c>
      <c r="S29" s="34">
        <f t="shared" si="3"/>
        <v>4405162468</v>
      </c>
      <c r="T29" s="34">
        <f t="shared" si="3"/>
        <v>364022458</v>
      </c>
      <c r="U29" s="32">
        <f t="shared" si="0"/>
        <v>25149872953</v>
      </c>
      <c r="V29" s="34">
        <f t="shared" ref="V29" si="4">SUM(V10:V28)</f>
        <v>0</v>
      </c>
      <c r="W29" s="34">
        <f>U29+V29</f>
        <v>25149872953</v>
      </c>
    </row>
    <row r="30" spans="1:23" x14ac:dyDescent="0.25">
      <c r="A30" s="360" t="s">
        <v>114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</row>
    <row r="31" spans="1:23" ht="26.25" customHeight="1" x14ac:dyDescent="0.25">
      <c r="A31" s="362" t="s">
        <v>115</v>
      </c>
      <c r="B31" s="362"/>
      <c r="C31" s="362"/>
      <c r="D31" s="362"/>
      <c r="E31" s="362"/>
      <c r="F31" s="362"/>
      <c r="G31" s="21">
        <v>24</v>
      </c>
      <c r="H31" s="33">
        <f>SUM(H12:H20)</f>
        <v>0</v>
      </c>
      <c r="I31" s="33">
        <f t="shared" ref="I31:W31" si="5">SUM(I12:I20)</f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 t="shared" si="5"/>
        <v>0</v>
      </c>
      <c r="O31" s="33">
        <f t="shared" si="5"/>
        <v>0</v>
      </c>
      <c r="P31" s="33">
        <f>SUM(P12:P20)</f>
        <v>-3564683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>SUM(U12:U20)</f>
        <v>-3564683</v>
      </c>
      <c r="V31" s="33">
        <f t="shared" si="5"/>
        <v>0</v>
      </c>
      <c r="W31" s="33">
        <f t="shared" si="5"/>
        <v>-3564683</v>
      </c>
    </row>
    <row r="32" spans="1:23" ht="24.75" customHeight="1" x14ac:dyDescent="0.25">
      <c r="A32" s="362" t="s">
        <v>116</v>
      </c>
      <c r="B32" s="362"/>
      <c r="C32" s="362"/>
      <c r="D32" s="362"/>
      <c r="E32" s="362"/>
      <c r="F32" s="362"/>
      <c r="G32" s="21">
        <v>25</v>
      </c>
      <c r="H32" s="33">
        <f>H11+H31</f>
        <v>0</v>
      </c>
      <c r="I32" s="33">
        <f t="shared" ref="I32:W32" si="6">I11+I31</f>
        <v>0</v>
      </c>
      <c r="J32" s="33">
        <f t="shared" si="6"/>
        <v>0</v>
      </c>
      <c r="K32" s="33">
        <f t="shared" si="6"/>
        <v>0</v>
      </c>
      <c r="L32" s="33">
        <f t="shared" si="6"/>
        <v>0</v>
      </c>
      <c r="M32" s="33">
        <f t="shared" si="6"/>
        <v>0</v>
      </c>
      <c r="N32" s="33">
        <f t="shared" si="6"/>
        <v>0</v>
      </c>
      <c r="O32" s="33">
        <f t="shared" si="6"/>
        <v>0</v>
      </c>
      <c r="P32" s="33">
        <f>P11+P31</f>
        <v>-3564683</v>
      </c>
      <c r="Q32" s="33">
        <f t="shared" si="6"/>
        <v>0</v>
      </c>
      <c r="R32" s="33">
        <f t="shared" si="6"/>
        <v>0</v>
      </c>
      <c r="S32" s="33">
        <f t="shared" si="6"/>
        <v>0</v>
      </c>
      <c r="T32" s="33">
        <f t="shared" si="6"/>
        <v>364022458</v>
      </c>
      <c r="U32" s="33">
        <f>U11+U31</f>
        <v>360457775</v>
      </c>
      <c r="V32" s="33">
        <f t="shared" si="6"/>
        <v>0</v>
      </c>
      <c r="W32" s="33">
        <f t="shared" si="6"/>
        <v>360457775</v>
      </c>
    </row>
    <row r="33" spans="1:23" ht="24.75" customHeight="1" x14ac:dyDescent="0.25">
      <c r="A33" s="363" t="s">
        <v>117</v>
      </c>
      <c r="B33" s="363"/>
      <c r="C33" s="363"/>
      <c r="D33" s="363"/>
      <c r="E33" s="363"/>
      <c r="F33" s="363"/>
      <c r="G33" s="22">
        <v>26</v>
      </c>
      <c r="H33" s="34">
        <f>SUM(H21:H28)</f>
        <v>0</v>
      </c>
      <c r="I33" s="34">
        <f t="shared" ref="I33:W33" si="7">SUM(I21:I28)</f>
        <v>0</v>
      </c>
      <c r="J33" s="34">
        <f t="shared" si="7"/>
        <v>66190919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>SUM(P21:P28)</f>
        <v>0</v>
      </c>
      <c r="Q33" s="34">
        <f t="shared" si="7"/>
        <v>0</v>
      </c>
      <c r="R33" s="34">
        <f t="shared" si="7"/>
        <v>0</v>
      </c>
      <c r="S33" s="34">
        <f t="shared" si="7"/>
        <v>465281540</v>
      </c>
      <c r="T33" s="34">
        <f t="shared" si="7"/>
        <v>0</v>
      </c>
      <c r="U33" s="34">
        <f>SUM(U21:U28)</f>
        <v>527907776</v>
      </c>
      <c r="V33" s="34">
        <f t="shared" si="7"/>
        <v>0</v>
      </c>
      <c r="W33" s="34">
        <f t="shared" si="7"/>
        <v>527907776</v>
      </c>
    </row>
    <row r="34" spans="1:23" x14ac:dyDescent="0.25">
      <c r="A34" s="360" t="s">
        <v>6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</row>
    <row r="35" spans="1:23" x14ac:dyDescent="0.25">
      <c r="A35" s="358" t="s">
        <v>118</v>
      </c>
      <c r="B35" s="358"/>
      <c r="C35" s="358"/>
      <c r="D35" s="358"/>
      <c r="E35" s="358"/>
      <c r="F35" s="358"/>
      <c r="G35" s="20">
        <v>27</v>
      </c>
      <c r="H35" s="31">
        <v>19792159200</v>
      </c>
      <c r="I35" s="31"/>
      <c r="J35" s="31">
        <f>J29</f>
        <v>387864598</v>
      </c>
      <c r="K35" s="31">
        <v>0</v>
      </c>
      <c r="L35" s="31">
        <v>0</v>
      </c>
      <c r="M35" s="31">
        <v>0</v>
      </c>
      <c r="N35" s="31">
        <v>63936649</v>
      </c>
      <c r="O35" s="31">
        <v>0</v>
      </c>
      <c r="P35" s="31">
        <v>136727580</v>
      </c>
      <c r="Q35" s="31">
        <v>0</v>
      </c>
      <c r="R35" s="31">
        <v>0</v>
      </c>
      <c r="S35" s="31">
        <v>4405162468</v>
      </c>
      <c r="T35" s="31"/>
      <c r="U35" s="140">
        <f>SUM(H35:K35)-L35+SUM(M35:T35)</f>
        <v>24785850495</v>
      </c>
      <c r="V35" s="31">
        <v>0</v>
      </c>
      <c r="W35" s="140">
        <f>U35+V35</f>
        <v>24785850495</v>
      </c>
    </row>
    <row r="36" spans="1:23" x14ac:dyDescent="0.25">
      <c r="A36" s="341" t="s">
        <v>92</v>
      </c>
      <c r="B36" s="341"/>
      <c r="C36" s="341"/>
      <c r="D36" s="341"/>
      <c r="E36" s="341"/>
      <c r="F36" s="341"/>
      <c r="G36" s="20">
        <v>28</v>
      </c>
      <c r="H36" s="31"/>
      <c r="I36" s="31"/>
      <c r="J36" s="31"/>
      <c r="K36" s="31"/>
      <c r="L36" s="31"/>
      <c r="M36" s="31"/>
      <c r="N36" s="31"/>
      <c r="O36" s="31"/>
      <c r="P36" s="31">
        <v>-22178100</v>
      </c>
      <c r="Q36" s="31"/>
      <c r="R36" s="31"/>
      <c r="S36" s="31">
        <v>27046463</v>
      </c>
      <c r="T36" s="31"/>
      <c r="U36" s="140">
        <f t="shared" ref="U36:U57" si="8">SUM(H36:K36)-L36+SUM(M36:T36)</f>
        <v>4868363</v>
      </c>
      <c r="V36" s="31"/>
      <c r="W36" s="140">
        <f t="shared" ref="W36:W57" si="9">U36+V36</f>
        <v>4868363</v>
      </c>
    </row>
    <row r="37" spans="1:23" x14ac:dyDescent="0.25">
      <c r="A37" s="341" t="s">
        <v>93</v>
      </c>
      <c r="B37" s="341"/>
      <c r="C37" s="341"/>
      <c r="D37" s="341"/>
      <c r="E37" s="341"/>
      <c r="F37" s="341"/>
      <c r="G37" s="20">
        <v>29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140">
        <f t="shared" si="8"/>
        <v>0</v>
      </c>
      <c r="V37" s="31"/>
      <c r="W37" s="140">
        <f t="shared" si="9"/>
        <v>0</v>
      </c>
    </row>
    <row r="38" spans="1:23" ht="27" customHeight="1" x14ac:dyDescent="0.25">
      <c r="A38" s="342" t="s">
        <v>119</v>
      </c>
      <c r="B38" s="342"/>
      <c r="C38" s="342"/>
      <c r="D38" s="342"/>
      <c r="E38" s="342"/>
      <c r="F38" s="342"/>
      <c r="G38" s="21">
        <v>30</v>
      </c>
      <c r="H38" s="33">
        <f>SUM(H35:H37)</f>
        <v>19792159200</v>
      </c>
      <c r="I38" s="33">
        <f t="shared" ref="I38:V38" si="10">SUM(I35:I37)</f>
        <v>0</v>
      </c>
      <c r="J38" s="33">
        <f t="shared" si="10"/>
        <v>387864598</v>
      </c>
      <c r="K38" s="33">
        <f t="shared" si="10"/>
        <v>0</v>
      </c>
      <c r="L38" s="33">
        <f t="shared" si="10"/>
        <v>0</v>
      </c>
      <c r="M38" s="33">
        <f t="shared" si="10"/>
        <v>0</v>
      </c>
      <c r="N38" s="33">
        <f t="shared" si="10"/>
        <v>63936649</v>
      </c>
      <c r="O38" s="33">
        <f t="shared" si="10"/>
        <v>0</v>
      </c>
      <c r="P38" s="33">
        <f t="shared" si="10"/>
        <v>114549480</v>
      </c>
      <c r="Q38" s="33">
        <f t="shared" si="10"/>
        <v>0</v>
      </c>
      <c r="R38" s="33">
        <f t="shared" si="10"/>
        <v>0</v>
      </c>
      <c r="S38" s="33">
        <f t="shared" si="10"/>
        <v>4432208931</v>
      </c>
      <c r="T38" s="33">
        <f t="shared" si="10"/>
        <v>0</v>
      </c>
      <c r="U38" s="140">
        <f>SUM(H38:K38)-L38+SUM(M38:T38)</f>
        <v>24790718858</v>
      </c>
      <c r="V38" s="33">
        <f t="shared" si="10"/>
        <v>0</v>
      </c>
      <c r="W38" s="140">
        <f t="shared" si="9"/>
        <v>24790718858</v>
      </c>
    </row>
    <row r="39" spans="1:23" ht="24" customHeight="1" x14ac:dyDescent="0.25">
      <c r="A39" s="341" t="s">
        <v>95</v>
      </c>
      <c r="B39" s="341"/>
      <c r="C39" s="341"/>
      <c r="D39" s="341"/>
      <c r="E39" s="341"/>
      <c r="F39" s="341"/>
      <c r="G39" s="20">
        <v>31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1">
        <v>353976075</v>
      </c>
      <c r="U39" s="140">
        <f t="shared" si="8"/>
        <v>353976075</v>
      </c>
      <c r="V39" s="31"/>
      <c r="W39" s="140">
        <f t="shared" si="9"/>
        <v>353976075</v>
      </c>
    </row>
    <row r="40" spans="1:23" x14ac:dyDescent="0.25">
      <c r="A40" s="341" t="s">
        <v>96</v>
      </c>
      <c r="B40" s="341"/>
      <c r="C40" s="341"/>
      <c r="D40" s="341"/>
      <c r="E40" s="341"/>
      <c r="F40" s="341"/>
      <c r="G40" s="20">
        <v>32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1"/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140">
        <f t="shared" si="8"/>
        <v>0</v>
      </c>
      <c r="V40" s="31"/>
      <c r="W40" s="140">
        <f t="shared" si="9"/>
        <v>0</v>
      </c>
    </row>
    <row r="41" spans="1:23" ht="27.75" customHeight="1" x14ac:dyDescent="0.25">
      <c r="A41" s="341" t="s">
        <v>120</v>
      </c>
      <c r="B41" s="341"/>
      <c r="C41" s="341"/>
      <c r="D41" s="341"/>
      <c r="E41" s="341"/>
      <c r="F41" s="341"/>
      <c r="G41" s="20">
        <v>33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1"/>
      <c r="P41" s="35">
        <v>0</v>
      </c>
      <c r="Q41" s="35">
        <v>0</v>
      </c>
      <c r="R41" s="35">
        <v>0</v>
      </c>
      <c r="S41" s="31"/>
      <c r="T41" s="31"/>
      <c r="U41" s="140">
        <f t="shared" si="8"/>
        <v>0</v>
      </c>
      <c r="V41" s="31"/>
      <c r="W41" s="140">
        <f t="shared" si="9"/>
        <v>0</v>
      </c>
    </row>
    <row r="42" spans="1:23" ht="24" customHeight="1" x14ac:dyDescent="0.25">
      <c r="A42" s="341" t="s">
        <v>98</v>
      </c>
      <c r="B42" s="341"/>
      <c r="C42" s="341"/>
      <c r="D42" s="341"/>
      <c r="E42" s="341"/>
      <c r="F42" s="341"/>
      <c r="G42" s="20">
        <v>34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1">
        <v>-74142654</v>
      </c>
      <c r="Q42" s="35">
        <v>0</v>
      </c>
      <c r="R42" s="35">
        <v>0</v>
      </c>
      <c r="S42" s="31"/>
      <c r="T42" s="31"/>
      <c r="U42" s="140">
        <f t="shared" si="8"/>
        <v>-74142654</v>
      </c>
      <c r="V42" s="31"/>
      <c r="W42" s="140">
        <f t="shared" si="9"/>
        <v>-74142654</v>
      </c>
    </row>
    <row r="43" spans="1:23" x14ac:dyDescent="0.25">
      <c r="A43" s="341" t="s">
        <v>99</v>
      </c>
      <c r="B43" s="341"/>
      <c r="C43" s="341"/>
      <c r="D43" s="341"/>
      <c r="E43" s="341"/>
      <c r="F43" s="341"/>
      <c r="G43" s="20">
        <v>35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1"/>
      <c r="R43" s="35">
        <v>0</v>
      </c>
      <c r="S43" s="31"/>
      <c r="T43" s="31"/>
      <c r="U43" s="140">
        <f t="shared" si="8"/>
        <v>0</v>
      </c>
      <c r="V43" s="31"/>
      <c r="W43" s="140">
        <f t="shared" si="9"/>
        <v>0</v>
      </c>
    </row>
    <row r="44" spans="1:23" ht="28.5" customHeight="1" x14ac:dyDescent="0.25">
      <c r="A44" s="341" t="s">
        <v>100</v>
      </c>
      <c r="B44" s="341"/>
      <c r="C44" s="341"/>
      <c r="D44" s="341"/>
      <c r="E44" s="341"/>
      <c r="F44" s="341"/>
      <c r="G44" s="20">
        <v>36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1"/>
      <c r="S44" s="31"/>
      <c r="T44" s="31"/>
      <c r="U44" s="140">
        <f t="shared" si="8"/>
        <v>0</v>
      </c>
      <c r="V44" s="31"/>
      <c r="W44" s="140">
        <f t="shared" si="9"/>
        <v>0</v>
      </c>
    </row>
    <row r="45" spans="1:23" ht="24" customHeight="1" x14ac:dyDescent="0.25">
      <c r="A45" s="341" t="s">
        <v>121</v>
      </c>
      <c r="B45" s="341"/>
      <c r="C45" s="341"/>
      <c r="D45" s="341"/>
      <c r="E45" s="341"/>
      <c r="F45" s="341"/>
      <c r="G45" s="20">
        <v>37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1"/>
      <c r="O45" s="31"/>
      <c r="P45" s="31"/>
      <c r="Q45" s="31"/>
      <c r="R45" s="31"/>
      <c r="S45" s="31"/>
      <c r="T45" s="31"/>
      <c r="U45" s="140">
        <f t="shared" si="8"/>
        <v>0</v>
      </c>
      <c r="V45" s="31"/>
      <c r="W45" s="140">
        <f t="shared" si="9"/>
        <v>0</v>
      </c>
    </row>
    <row r="46" spans="1:23" x14ac:dyDescent="0.25">
      <c r="A46" s="341" t="s">
        <v>102</v>
      </c>
      <c r="B46" s="341"/>
      <c r="C46" s="341"/>
      <c r="D46" s="341"/>
      <c r="E46" s="341"/>
      <c r="F46" s="341"/>
      <c r="G46" s="20">
        <v>38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1"/>
      <c r="O46" s="31"/>
      <c r="P46" s="31"/>
      <c r="Q46" s="31"/>
      <c r="R46" s="31"/>
      <c r="S46" s="31"/>
      <c r="T46" s="31"/>
      <c r="U46" s="140">
        <f t="shared" si="8"/>
        <v>0</v>
      </c>
      <c r="V46" s="31"/>
      <c r="W46" s="140">
        <f t="shared" si="9"/>
        <v>0</v>
      </c>
    </row>
    <row r="47" spans="1:23" x14ac:dyDescent="0.25">
      <c r="A47" s="341" t="s">
        <v>103</v>
      </c>
      <c r="B47" s="341"/>
      <c r="C47" s="341"/>
      <c r="D47" s="341"/>
      <c r="E47" s="341"/>
      <c r="F47" s="341"/>
      <c r="G47" s="20">
        <v>39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140">
        <f t="shared" si="8"/>
        <v>0</v>
      </c>
      <c r="V47" s="31"/>
      <c r="W47" s="140">
        <f t="shared" si="9"/>
        <v>0</v>
      </c>
    </row>
    <row r="48" spans="1:23" x14ac:dyDescent="0.25">
      <c r="A48" s="341" t="s">
        <v>104</v>
      </c>
      <c r="B48" s="341"/>
      <c r="C48" s="341"/>
      <c r="D48" s="341"/>
      <c r="E48" s="341"/>
      <c r="F48" s="341"/>
      <c r="G48" s="20">
        <v>40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1"/>
      <c r="O48" s="31"/>
      <c r="P48" s="31"/>
      <c r="Q48" s="31"/>
      <c r="R48" s="31"/>
      <c r="S48" s="31"/>
      <c r="T48" s="31"/>
      <c r="U48" s="140">
        <f t="shared" si="8"/>
        <v>0</v>
      </c>
      <c r="V48" s="31"/>
      <c r="W48" s="140">
        <f t="shared" si="9"/>
        <v>0</v>
      </c>
    </row>
    <row r="49" spans="1:23" ht="26.25" customHeight="1" x14ac:dyDescent="0.25">
      <c r="A49" s="341" t="s">
        <v>122</v>
      </c>
      <c r="B49" s="341"/>
      <c r="C49" s="341"/>
      <c r="D49" s="341"/>
      <c r="E49" s="341"/>
      <c r="F49" s="341"/>
      <c r="G49" s="20">
        <v>41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40">
        <f t="shared" si="8"/>
        <v>0</v>
      </c>
      <c r="V49" s="31"/>
      <c r="W49" s="140">
        <f t="shared" si="9"/>
        <v>0</v>
      </c>
    </row>
    <row r="50" spans="1:23" ht="27" customHeight="1" x14ac:dyDescent="0.25">
      <c r="A50" s="341" t="s">
        <v>106</v>
      </c>
      <c r="B50" s="341"/>
      <c r="C50" s="341"/>
      <c r="D50" s="341"/>
      <c r="E50" s="341"/>
      <c r="F50" s="341"/>
      <c r="G50" s="20">
        <v>42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40">
        <f t="shared" si="8"/>
        <v>0</v>
      </c>
      <c r="V50" s="31"/>
      <c r="W50" s="140">
        <f t="shared" si="9"/>
        <v>0</v>
      </c>
    </row>
    <row r="51" spans="1:23" ht="23.25" customHeight="1" x14ac:dyDescent="0.25">
      <c r="A51" s="341" t="s">
        <v>123</v>
      </c>
      <c r="B51" s="341"/>
      <c r="C51" s="341"/>
      <c r="D51" s="341"/>
      <c r="E51" s="341"/>
      <c r="F51" s="341"/>
      <c r="G51" s="20">
        <v>43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40">
        <f t="shared" si="8"/>
        <v>0</v>
      </c>
      <c r="V51" s="31"/>
      <c r="W51" s="140">
        <f t="shared" si="9"/>
        <v>0</v>
      </c>
    </row>
    <row r="52" spans="1:23" x14ac:dyDescent="0.25">
      <c r="A52" s="341" t="s">
        <v>108</v>
      </c>
      <c r="B52" s="341"/>
      <c r="C52" s="341"/>
      <c r="D52" s="341"/>
      <c r="E52" s="341"/>
      <c r="F52" s="341"/>
      <c r="G52" s="20">
        <v>44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40">
        <f t="shared" si="8"/>
        <v>0</v>
      </c>
      <c r="V52" s="31"/>
      <c r="W52" s="140">
        <f t="shared" si="9"/>
        <v>0</v>
      </c>
    </row>
    <row r="53" spans="1:23" x14ac:dyDescent="0.25">
      <c r="A53" s="341" t="s">
        <v>109</v>
      </c>
      <c r="B53" s="341"/>
      <c r="C53" s="341"/>
      <c r="D53" s="341"/>
      <c r="E53" s="341"/>
      <c r="F53" s="341"/>
      <c r="G53" s="20">
        <v>45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>
        <v>-218413475</v>
      </c>
      <c r="T53" s="31"/>
      <c r="U53" s="140">
        <f t="shared" si="8"/>
        <v>-218413475</v>
      </c>
      <c r="V53" s="31"/>
      <c r="W53" s="140">
        <f t="shared" si="9"/>
        <v>-218413475</v>
      </c>
    </row>
    <row r="54" spans="1:23" x14ac:dyDescent="0.25">
      <c r="A54" s="341" t="s">
        <v>110</v>
      </c>
      <c r="B54" s="341"/>
      <c r="C54" s="341"/>
      <c r="D54" s="341"/>
      <c r="E54" s="341"/>
      <c r="F54" s="341"/>
      <c r="G54" s="20">
        <v>46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>
        <v>1094061</v>
      </c>
      <c r="T54" s="31"/>
      <c r="U54" s="140">
        <f t="shared" si="8"/>
        <v>1094061</v>
      </c>
      <c r="V54" s="31"/>
      <c r="W54" s="140">
        <f t="shared" si="9"/>
        <v>1094061</v>
      </c>
    </row>
    <row r="55" spans="1:23" x14ac:dyDescent="0.25">
      <c r="A55" s="341" t="s">
        <v>111</v>
      </c>
      <c r="B55" s="341"/>
      <c r="C55" s="341"/>
      <c r="D55" s="341"/>
      <c r="E55" s="341"/>
      <c r="F55" s="341"/>
      <c r="G55" s="20">
        <v>47</v>
      </c>
      <c r="H55" s="31"/>
      <c r="I55" s="31"/>
      <c r="J55" s="31">
        <v>18201123</v>
      </c>
      <c r="K55" s="31"/>
      <c r="L55" s="31"/>
      <c r="M55" s="31"/>
      <c r="N55" s="31"/>
      <c r="O55" s="31"/>
      <c r="P55" s="31"/>
      <c r="Q55" s="31"/>
      <c r="R55" s="31"/>
      <c r="S55" s="31">
        <v>345821335</v>
      </c>
      <c r="T55" s="31"/>
      <c r="U55" s="140">
        <f t="shared" si="8"/>
        <v>364022458</v>
      </c>
      <c r="V55" s="31"/>
      <c r="W55" s="140">
        <f t="shared" si="9"/>
        <v>364022458</v>
      </c>
    </row>
    <row r="56" spans="1:23" x14ac:dyDescent="0.25">
      <c r="A56" s="341" t="s">
        <v>112</v>
      </c>
      <c r="B56" s="341"/>
      <c r="C56" s="341"/>
      <c r="D56" s="341"/>
      <c r="E56" s="341"/>
      <c r="F56" s="341"/>
      <c r="G56" s="20">
        <v>48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140">
        <f t="shared" si="8"/>
        <v>0</v>
      </c>
      <c r="V56" s="31"/>
      <c r="W56" s="140">
        <f t="shared" si="9"/>
        <v>0</v>
      </c>
    </row>
    <row r="57" spans="1:23" ht="21.75" customHeight="1" x14ac:dyDescent="0.25">
      <c r="A57" s="359" t="s">
        <v>124</v>
      </c>
      <c r="B57" s="359"/>
      <c r="C57" s="359"/>
      <c r="D57" s="359"/>
      <c r="E57" s="359"/>
      <c r="F57" s="359"/>
      <c r="G57" s="22">
        <v>49</v>
      </c>
      <c r="H57" s="34">
        <f>SUM(H38:H56)</f>
        <v>19792159200</v>
      </c>
      <c r="I57" s="34">
        <f t="shared" ref="I57:V57" si="11">SUM(I38:I56)</f>
        <v>0</v>
      </c>
      <c r="J57" s="34">
        <f t="shared" si="11"/>
        <v>406065721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63936649</v>
      </c>
      <c r="O57" s="34">
        <f t="shared" si="11"/>
        <v>0</v>
      </c>
      <c r="P57" s="34">
        <f t="shared" si="11"/>
        <v>40406826</v>
      </c>
      <c r="Q57" s="34">
        <f t="shared" si="11"/>
        <v>0</v>
      </c>
      <c r="R57" s="34">
        <f t="shared" si="11"/>
        <v>0</v>
      </c>
      <c r="S57" s="34">
        <f t="shared" si="11"/>
        <v>4560710852</v>
      </c>
      <c r="T57" s="34">
        <f t="shared" si="11"/>
        <v>353976075</v>
      </c>
      <c r="U57" s="140">
        <f t="shared" si="8"/>
        <v>25217255323</v>
      </c>
      <c r="V57" s="34">
        <f t="shared" si="11"/>
        <v>0</v>
      </c>
      <c r="W57" s="140">
        <f t="shared" si="9"/>
        <v>25217255323</v>
      </c>
    </row>
    <row r="58" spans="1:23" x14ac:dyDescent="0.25">
      <c r="A58" s="360" t="s">
        <v>114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</row>
    <row r="59" spans="1:23" ht="25.5" customHeight="1" x14ac:dyDescent="0.25">
      <c r="A59" s="362" t="s">
        <v>125</v>
      </c>
      <c r="B59" s="362"/>
      <c r="C59" s="362"/>
      <c r="D59" s="362"/>
      <c r="E59" s="362"/>
      <c r="F59" s="362"/>
      <c r="G59" s="21">
        <v>50</v>
      </c>
      <c r="H59" s="33">
        <f>SUM(H40:H48)</f>
        <v>0</v>
      </c>
      <c r="I59" s="33">
        <f t="shared" ref="I59:W59" si="12">SUM(I40:I48)</f>
        <v>0</v>
      </c>
      <c r="J59" s="33">
        <f t="shared" si="12"/>
        <v>0</v>
      </c>
      <c r="K59" s="33">
        <f t="shared" si="12"/>
        <v>0</v>
      </c>
      <c r="L59" s="33">
        <f t="shared" si="12"/>
        <v>0</v>
      </c>
      <c r="M59" s="33">
        <f t="shared" si="12"/>
        <v>0</v>
      </c>
      <c r="N59" s="33">
        <f t="shared" si="12"/>
        <v>0</v>
      </c>
      <c r="O59" s="33">
        <f t="shared" si="12"/>
        <v>0</v>
      </c>
      <c r="P59" s="33">
        <f t="shared" si="12"/>
        <v>-74142654</v>
      </c>
      <c r="Q59" s="33">
        <f t="shared" si="12"/>
        <v>0</v>
      </c>
      <c r="R59" s="33">
        <f t="shared" si="12"/>
        <v>0</v>
      </c>
      <c r="S59" s="33">
        <f t="shared" si="12"/>
        <v>0</v>
      </c>
      <c r="T59" s="33">
        <f t="shared" si="12"/>
        <v>0</v>
      </c>
      <c r="U59" s="33">
        <f t="shared" si="12"/>
        <v>-74142654</v>
      </c>
      <c r="V59" s="33">
        <f t="shared" si="12"/>
        <v>0</v>
      </c>
      <c r="W59" s="33">
        <f t="shared" si="12"/>
        <v>-74142654</v>
      </c>
    </row>
    <row r="60" spans="1:23" ht="25.5" customHeight="1" x14ac:dyDescent="0.25">
      <c r="A60" s="362" t="s">
        <v>126</v>
      </c>
      <c r="B60" s="362"/>
      <c r="C60" s="362"/>
      <c r="D60" s="362"/>
      <c r="E60" s="362"/>
      <c r="F60" s="362"/>
      <c r="G60" s="21">
        <v>51</v>
      </c>
      <c r="H60" s="33">
        <f>H39+H59</f>
        <v>0</v>
      </c>
      <c r="I60" s="33">
        <f t="shared" ref="I60:W60" si="13">I39+I59</f>
        <v>0</v>
      </c>
      <c r="J60" s="33">
        <f t="shared" si="13"/>
        <v>0</v>
      </c>
      <c r="K60" s="33">
        <f t="shared" si="13"/>
        <v>0</v>
      </c>
      <c r="L60" s="33">
        <f t="shared" si="13"/>
        <v>0</v>
      </c>
      <c r="M60" s="33">
        <f t="shared" si="13"/>
        <v>0</v>
      </c>
      <c r="N60" s="33">
        <f t="shared" si="13"/>
        <v>0</v>
      </c>
      <c r="O60" s="33">
        <f t="shared" si="13"/>
        <v>0</v>
      </c>
      <c r="P60" s="33">
        <f t="shared" si="13"/>
        <v>-74142654</v>
      </c>
      <c r="Q60" s="33">
        <f t="shared" si="13"/>
        <v>0</v>
      </c>
      <c r="R60" s="33">
        <f t="shared" si="13"/>
        <v>0</v>
      </c>
      <c r="S60" s="33">
        <f t="shared" si="13"/>
        <v>0</v>
      </c>
      <c r="T60" s="33">
        <f t="shared" si="13"/>
        <v>353976075</v>
      </c>
      <c r="U60" s="33">
        <f>U39+U59</f>
        <v>279833421</v>
      </c>
      <c r="V60" s="33">
        <f t="shared" si="13"/>
        <v>0</v>
      </c>
      <c r="W60" s="33">
        <f t="shared" si="13"/>
        <v>279833421</v>
      </c>
    </row>
    <row r="61" spans="1:23" ht="24" customHeight="1" x14ac:dyDescent="0.25">
      <c r="A61" s="363" t="s">
        <v>127</v>
      </c>
      <c r="B61" s="363"/>
      <c r="C61" s="363"/>
      <c r="D61" s="363"/>
      <c r="E61" s="363"/>
      <c r="F61" s="363"/>
      <c r="G61" s="22">
        <v>52</v>
      </c>
      <c r="H61" s="34">
        <f>SUM(H49:H56)</f>
        <v>0</v>
      </c>
      <c r="I61" s="34">
        <f t="shared" ref="I61:W61" si="14">SUM(I49:I56)</f>
        <v>0</v>
      </c>
      <c r="J61" s="34">
        <f t="shared" si="14"/>
        <v>18201123</v>
      </c>
      <c r="K61" s="34">
        <f t="shared" si="14"/>
        <v>0</v>
      </c>
      <c r="L61" s="34">
        <f t="shared" si="14"/>
        <v>0</v>
      </c>
      <c r="M61" s="34">
        <f t="shared" si="14"/>
        <v>0</v>
      </c>
      <c r="N61" s="34">
        <f t="shared" si="14"/>
        <v>0</v>
      </c>
      <c r="O61" s="34">
        <f t="shared" si="14"/>
        <v>0</v>
      </c>
      <c r="P61" s="34">
        <f>SUM(P49:P56)</f>
        <v>0</v>
      </c>
      <c r="Q61" s="34">
        <f t="shared" si="14"/>
        <v>0</v>
      </c>
      <c r="R61" s="34">
        <f t="shared" si="14"/>
        <v>0</v>
      </c>
      <c r="S61" s="34">
        <f t="shared" si="14"/>
        <v>128501921</v>
      </c>
      <c r="T61" s="34">
        <f t="shared" si="14"/>
        <v>0</v>
      </c>
      <c r="U61" s="34">
        <f t="shared" si="14"/>
        <v>146703044</v>
      </c>
      <c r="V61" s="34">
        <f t="shared" si="14"/>
        <v>0</v>
      </c>
      <c r="W61" s="34">
        <f t="shared" si="14"/>
        <v>146703044</v>
      </c>
    </row>
  </sheetData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landscape" r:id="rId1"/>
  <ignoredErrors>
    <ignoredError sqref="U7:U20 U22:U28" formulaRange="1"/>
    <ignoredError sqref="U21 U38" formula="1"/>
    <ignoredError sqref="U35:W35 U39:W57 V36:W38" unlockedFormula="1"/>
    <ignoredError sqref="U36:U37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37" sqref="L37"/>
    </sheetView>
  </sheetViews>
  <sheetFormatPr defaultRowHeight="15" x14ac:dyDescent="0.25"/>
  <sheetData>
    <row r="1" spans="1:10" x14ac:dyDescent="0.25">
      <c r="A1" s="336" t="s">
        <v>128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x14ac:dyDescent="0.2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x14ac:dyDescent="0.25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x14ac:dyDescent="0.25">
      <c r="A4" s="337"/>
      <c r="B4" s="337"/>
      <c r="C4" s="337"/>
      <c r="D4" s="337"/>
      <c r="E4" s="337"/>
      <c r="F4" s="337"/>
      <c r="G4" s="337"/>
      <c r="H4" s="337"/>
      <c r="I4" s="337"/>
      <c r="J4" s="337"/>
    </row>
    <row r="5" spans="1:10" x14ac:dyDescent="0.25">
      <c r="A5" s="337"/>
      <c r="B5" s="337"/>
      <c r="C5" s="337"/>
      <c r="D5" s="337"/>
      <c r="E5" s="337"/>
      <c r="F5" s="337"/>
      <c r="G5" s="337"/>
      <c r="H5" s="337"/>
      <c r="I5" s="337"/>
      <c r="J5" s="337"/>
    </row>
    <row r="6" spans="1:10" x14ac:dyDescent="0.25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x14ac:dyDescent="0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x14ac:dyDescent="0.25">
      <c r="A8" s="337"/>
      <c r="B8" s="337"/>
      <c r="C8" s="337"/>
      <c r="D8" s="337"/>
      <c r="E8" s="337"/>
      <c r="F8" s="337"/>
      <c r="G8" s="337"/>
      <c r="H8" s="337"/>
      <c r="I8" s="337"/>
      <c r="J8" s="337"/>
    </row>
    <row r="9" spans="1:10" x14ac:dyDescent="0.25">
      <c r="A9" s="337"/>
      <c r="B9" s="337"/>
      <c r="C9" s="337"/>
      <c r="D9" s="337"/>
      <c r="E9" s="337"/>
      <c r="F9" s="337"/>
      <c r="G9" s="337"/>
      <c r="H9" s="337"/>
      <c r="I9" s="337"/>
      <c r="J9" s="337"/>
    </row>
    <row r="10" spans="1:10" x14ac:dyDescent="0.25">
      <c r="A10" s="337"/>
      <c r="B10" s="337"/>
      <c r="C10" s="337"/>
      <c r="D10" s="337"/>
      <c r="E10" s="337"/>
      <c r="F10" s="337"/>
      <c r="G10" s="337"/>
      <c r="H10" s="337"/>
      <c r="I10" s="337"/>
      <c r="J10" s="337"/>
    </row>
    <row r="11" spans="1:10" x14ac:dyDescent="0.25">
      <c r="A11" s="337"/>
      <c r="B11" s="337"/>
      <c r="C11" s="337"/>
      <c r="D11" s="337"/>
      <c r="E11" s="337"/>
      <c r="F11" s="337"/>
      <c r="G11" s="337"/>
      <c r="H11" s="337"/>
      <c r="I11" s="337"/>
      <c r="J11" s="337"/>
    </row>
    <row r="12" spans="1:10" x14ac:dyDescent="0.25">
      <c r="A12" s="337"/>
      <c r="B12" s="337"/>
      <c r="C12" s="337"/>
      <c r="D12" s="337"/>
      <c r="E12" s="337"/>
      <c r="F12" s="337"/>
      <c r="G12" s="337"/>
      <c r="H12" s="337"/>
      <c r="I12" s="337"/>
      <c r="J12" s="337"/>
    </row>
    <row r="13" spans="1:10" x14ac:dyDescent="0.25">
      <c r="A13" s="337"/>
      <c r="B13" s="337"/>
      <c r="C13" s="337"/>
      <c r="D13" s="337"/>
      <c r="E13" s="337"/>
      <c r="F13" s="337"/>
      <c r="G13" s="337"/>
      <c r="H13" s="337"/>
      <c r="I13" s="337"/>
      <c r="J13" s="337"/>
    </row>
    <row r="14" spans="1:10" x14ac:dyDescent="0.25">
      <c r="A14" s="337"/>
      <c r="B14" s="337"/>
      <c r="C14" s="337"/>
      <c r="D14" s="337"/>
      <c r="E14" s="337"/>
      <c r="F14" s="337"/>
      <c r="G14" s="337"/>
      <c r="H14" s="337"/>
      <c r="I14" s="337"/>
      <c r="J14" s="337"/>
    </row>
    <row r="15" spans="1:10" x14ac:dyDescent="0.25">
      <c r="A15" s="337"/>
      <c r="B15" s="337"/>
      <c r="C15" s="337"/>
      <c r="D15" s="337"/>
      <c r="E15" s="337"/>
      <c r="F15" s="337"/>
      <c r="G15" s="337"/>
      <c r="H15" s="337"/>
      <c r="I15" s="337"/>
      <c r="J15" s="337"/>
    </row>
    <row r="16" spans="1:10" x14ac:dyDescent="0.25">
      <c r="A16" s="337"/>
      <c r="B16" s="337"/>
      <c r="C16" s="337"/>
      <c r="D16" s="337"/>
      <c r="E16" s="337"/>
      <c r="F16" s="337"/>
      <c r="G16" s="337"/>
      <c r="H16" s="337"/>
      <c r="I16" s="337"/>
      <c r="J16" s="337"/>
    </row>
    <row r="17" spans="1:10" x14ac:dyDescent="0.25">
      <c r="A17" s="337"/>
      <c r="B17" s="337"/>
      <c r="C17" s="337"/>
      <c r="D17" s="337"/>
      <c r="E17" s="337"/>
      <c r="F17" s="337"/>
      <c r="G17" s="337"/>
      <c r="H17" s="337"/>
      <c r="I17" s="337"/>
      <c r="J17" s="337"/>
    </row>
    <row r="18" spans="1:10" x14ac:dyDescent="0.25">
      <c r="A18" s="337"/>
      <c r="B18" s="337"/>
      <c r="C18" s="337"/>
      <c r="D18" s="337"/>
      <c r="E18" s="337"/>
      <c r="F18" s="337"/>
      <c r="G18" s="337"/>
      <c r="H18" s="337"/>
      <c r="I18" s="337"/>
      <c r="J18" s="337"/>
    </row>
    <row r="19" spans="1:10" x14ac:dyDescent="0.25">
      <c r="A19" s="337"/>
      <c r="B19" s="337"/>
      <c r="C19" s="337"/>
      <c r="D19" s="337"/>
      <c r="E19" s="337"/>
      <c r="F19" s="337"/>
      <c r="G19" s="337"/>
      <c r="H19" s="337"/>
      <c r="I19" s="337"/>
      <c r="J19" s="337"/>
    </row>
    <row r="20" spans="1:10" x14ac:dyDescent="0.25">
      <c r="A20" s="337"/>
      <c r="B20" s="337"/>
      <c r="C20" s="337"/>
      <c r="D20" s="337"/>
      <c r="E20" s="337"/>
      <c r="F20" s="337"/>
      <c r="G20" s="337"/>
      <c r="H20" s="337"/>
      <c r="I20" s="337"/>
      <c r="J20" s="337"/>
    </row>
    <row r="21" spans="1:10" x14ac:dyDescent="0.25">
      <c r="A21" s="337"/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0" x14ac:dyDescent="0.25">
      <c r="A22" s="337"/>
      <c r="B22" s="337"/>
      <c r="C22" s="337"/>
      <c r="D22" s="337"/>
      <c r="E22" s="337"/>
      <c r="F22" s="337"/>
      <c r="G22" s="337"/>
      <c r="H22" s="337"/>
      <c r="I22" s="337"/>
      <c r="J22" s="337"/>
    </row>
    <row r="23" spans="1:10" x14ac:dyDescent="0.25">
      <c r="A23" s="337"/>
      <c r="B23" s="337"/>
      <c r="C23" s="337"/>
      <c r="D23" s="337"/>
      <c r="E23" s="337"/>
      <c r="F23" s="337"/>
      <c r="G23" s="337"/>
      <c r="H23" s="337"/>
      <c r="I23" s="337"/>
      <c r="J23" s="337"/>
    </row>
    <row r="24" spans="1:10" x14ac:dyDescent="0.25">
      <c r="A24" s="337"/>
      <c r="B24" s="337"/>
      <c r="C24" s="337"/>
      <c r="D24" s="337"/>
      <c r="E24" s="337"/>
      <c r="F24" s="337"/>
      <c r="G24" s="337"/>
      <c r="H24" s="337"/>
      <c r="I24" s="337"/>
      <c r="J24" s="337"/>
    </row>
    <row r="25" spans="1:10" x14ac:dyDescent="0.25">
      <c r="A25" s="337"/>
      <c r="B25" s="337"/>
      <c r="C25" s="337"/>
      <c r="D25" s="337"/>
      <c r="E25" s="337"/>
      <c r="F25" s="337"/>
      <c r="G25" s="337"/>
      <c r="H25" s="337"/>
      <c r="I25" s="337"/>
      <c r="J25" s="337"/>
    </row>
    <row r="26" spans="1:10" x14ac:dyDescent="0.25">
      <c r="A26" s="337"/>
      <c r="B26" s="337"/>
      <c r="C26" s="337"/>
      <c r="D26" s="337"/>
      <c r="E26" s="337"/>
      <c r="F26" s="337"/>
      <c r="G26" s="337"/>
      <c r="H26" s="337"/>
      <c r="I26" s="337"/>
      <c r="J26" s="337"/>
    </row>
    <row r="27" spans="1:10" x14ac:dyDescent="0.25">
      <c r="A27" s="337"/>
      <c r="B27" s="337"/>
      <c r="C27" s="337"/>
      <c r="D27" s="337"/>
      <c r="E27" s="337"/>
      <c r="F27" s="337"/>
      <c r="G27" s="337"/>
      <c r="H27" s="337"/>
      <c r="I27" s="337"/>
      <c r="J27" s="337"/>
    </row>
    <row r="28" spans="1:10" x14ac:dyDescent="0.25">
      <c r="A28" s="337"/>
      <c r="B28" s="337"/>
      <c r="C28" s="337"/>
      <c r="D28" s="337"/>
      <c r="E28" s="337"/>
      <c r="F28" s="337"/>
      <c r="G28" s="337"/>
      <c r="H28" s="337"/>
      <c r="I28" s="337"/>
      <c r="J28" s="337"/>
    </row>
    <row r="29" spans="1:10" x14ac:dyDescent="0.25">
      <c r="A29" s="337"/>
      <c r="B29" s="337"/>
      <c r="C29" s="337"/>
      <c r="D29" s="337"/>
      <c r="E29" s="337"/>
      <c r="F29" s="337"/>
      <c r="G29" s="337"/>
      <c r="H29" s="337"/>
      <c r="I29" s="337"/>
      <c r="J29" s="337"/>
    </row>
    <row r="30" spans="1:10" x14ac:dyDescent="0.25">
      <c r="A30" s="337"/>
      <c r="B30" s="337"/>
      <c r="C30" s="337"/>
      <c r="D30" s="337"/>
      <c r="E30" s="337"/>
      <c r="F30" s="337"/>
      <c r="G30" s="337"/>
      <c r="H30" s="337"/>
      <c r="I30" s="337"/>
      <c r="J30" s="337"/>
    </row>
  </sheetData>
  <mergeCells count="1">
    <mergeCell ref="A1:J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Opći podaci</vt:lpstr>
      <vt:lpstr>Bilanca</vt:lpstr>
      <vt:lpstr>RDG</vt:lpstr>
      <vt:lpstr>NT_I</vt:lpstr>
      <vt:lpstr>NT_D</vt:lpstr>
      <vt:lpstr>PK</vt:lpstr>
      <vt:lpstr>Bilješke</vt:lpstr>
      <vt:lpstr>PK!Print_Titles</vt:lpstr>
    </vt:vector>
  </TitlesOfParts>
  <Company>HEP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Dodig</dc:creator>
  <cp:lastModifiedBy>Ivan Dodig</cp:lastModifiedBy>
  <cp:lastPrinted>2019-04-27T15:25:11Z</cp:lastPrinted>
  <dcterms:created xsi:type="dcterms:W3CDTF">2019-03-28T12:46:05Z</dcterms:created>
  <dcterms:modified xsi:type="dcterms:W3CDTF">2019-04-29T12:00:57Z</dcterms:modified>
</cp:coreProperties>
</file>