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845" windowWidth="6075" windowHeight="2265" activeTab="0"/>
  </bookViews>
  <sheets>
    <sheet name="OPĆI PODACI" sheetId="1" r:id="rId1"/>
    <sheet name="Bilanca" sheetId="2" r:id="rId2"/>
    <sheet name="RDG" sheetId="3" r:id="rId3"/>
    <sheet name="NT_I" sheetId="4" state="hidden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PODACI'!$A$1:$I$73</definedName>
    <definedName name="_xlnm.Print_Titles" localSheetId="1">'Bilanca'!$1:$4</definedName>
  </definedNames>
  <calcPr fullCalcOnLoad="1"/>
</workbook>
</file>

<file path=xl/sharedStrings.xml><?xml version="1.0" encoding="utf-8"?>
<sst xmlns="http://schemas.openxmlformats.org/spreadsheetml/2006/main" count="468" uniqueCount="401">
  <si>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</si>
  <si>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</si>
  <si>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</si>
  <si>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</si>
  <si>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</si>
  <si>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</si>
  <si>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</si>
  <si>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</si>
  <si>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</si>
  <si>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</si>
  <si>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</si>
  <si>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</si>
  <si>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</si>
  <si>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</si>
  <si>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</si>
  <si>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</si>
  <si>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</si>
  <si>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</si>
  <si>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</si>
  <si>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</si>
  <si>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</si>
  <si>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</si>
  <si>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</si>
  <si>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</si>
  <si>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</si>
  <si>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</si>
  <si>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</si>
  <si>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</si>
  <si>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</si>
  <si>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</si>
  <si>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</si>
  <si>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</si>
  <si>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</si>
  <si>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</si>
  <si>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</si>
  <si>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</si>
  <si>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</si>
  <si>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</si>
  <si>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</si>
  <si>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</si>
  <si>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</si>
  <si>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</si>
  <si>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</si>
  <si>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</si>
  <si>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</si>
  <si>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</si>
  <si>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</si>
  <si>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</si>
  <si>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</si>
  <si>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</si>
  <si>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</si>
  <si>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</si>
  <si>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</si>
  <si>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</si>
  <si>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</si>
  <si>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</si>
  <si>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</si>
  <si>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</si>
  <si>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</si>
  <si>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</si>
  <si>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</si>
  <si>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</si>
  <si>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</si>
  <si>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</si>
  <si>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</si>
  <si>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</si>
  <si>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</si>
  <si>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</si>
  <si>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</si>
  <si>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</si>
  <si>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</si>
  <si>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</si>
  <si>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</si>
  <si>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</si>
  <si>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</si>
  <si>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</si>
  <si>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</si>
  <si>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</si>
  <si>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</si>
  <si>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</si>
  <si>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</si>
  <si>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</si>
  <si>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</si>
  <si>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</si>
  <si>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</si>
  <si>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</si>
  <si>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</si>
  <si>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</si>
  <si>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</si>
  <si>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</si>
  <si>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</si>
  <si>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</si>
  <si>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</si>
  <si>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</si>
  <si>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</si>
  <si>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</si>
  <si>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</si>
  <si>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</si>
  <si>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</si>
  <si>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</si>
  <si>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</si>
  <si>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</si>
  <si>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</si>
  <si>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</si>
  <si>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</si>
  <si>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</si>
  <si>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</si>
  <si>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</si>
  <si>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</si>
  <si>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</si>
  <si>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</si>
  <si>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</si>
  <si>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</si>
  <si>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</si>
  <si>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</si>
  <si>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</si>
  <si>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</si>
  <si>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</si>
  <si>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</si>
  <si>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</si>
  <si>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</si>
  <si>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</si>
  <si>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</si>
  <si>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</si>
  <si>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</si>
  <si>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</si>
  <si>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</si>
  <si>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</si>
  <si>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</si>
  <si>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</si>
  <si>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</si>
  <si>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</si>
  <si>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</si>
  <si>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</si>
  <si>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</si>
  <si>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</si>
  <si>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</si>
  <si>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</si>
  <si>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</si>
  <si>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</si>
  <si>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</si>
  <si>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</si>
  <si>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</si>
  <si>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</si>
  <si>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</si>
  <si>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</si>
  <si>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</si>
  <si>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</si>
  <si>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</si>
  <si>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</si>
  <si>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</si>
  <si>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</si>
  <si>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</si>
  <si>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</si>
  <si>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</si>
  <si>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</si>
  <si>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</si>
  <si>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</si>
  <si>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</si>
  <si>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</si>
  <si>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</si>
  <si>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</si>
  <si>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</si>
  <si>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</si>
  <si>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</si>
  <si>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</si>
  <si>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</si>
  <si>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</si>
  <si>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</si>
  <si>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</si>
  <si>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</si>
  <si>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</si>
  <si>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</si>
  <si>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</si>
  <si>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</si>
  <si>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</si>
  <si>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</si>
  <si>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</si>
  <si>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</si>
  <si>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</si>
  <si>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</si>
  <si>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</si>
  <si>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</si>
  <si>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</si>
  <si>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</si>
  <si>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</si>
  <si>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</si>
  <si>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</si>
  <si>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</si>
  <si>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</si>
  <si>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</si>
  <si>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</si>
  <si>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</si>
  <si>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</si>
  <si>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</si>
  <si>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</si>
  <si>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</si>
  <si>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</si>
  <si>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</si>
  <si>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</si>
  <si>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</si>
  <si>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</si>
  <si>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</si>
  <si>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</si>
  <si>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</si>
  <si>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</si>
  <si>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</si>
  <si>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</si>
  <si>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</si>
  <si>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</si>
  <si>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</si>
  <si>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</si>
  <si>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</si>
  <si>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</si>
  <si>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</si>
  <si>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</si>
  <si>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</si>
  <si>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</si>
  <si>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</si>
  <si>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</si>
  <si>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</si>
  <si>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</si>
  <si>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</si>
  <si>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</si>
  <si>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</si>
  <si>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</si>
  <si>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</si>
  <si>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</si>
  <si>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</si>
  <si>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</si>
  <si>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</si>
  <si>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</si>
  <si>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</si>
  <si>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</si>
  <si>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</si>
  <si>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</si>
  <si>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</si>
  <si>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</si>
  <si>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</si>
  <si>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</si>
  <si>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</si>
  <si>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</si>
  <si>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</si>
  <si>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</si>
  <si>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</si>
  <si>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</si>
  <si>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</si>
  <si>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</si>
  <si>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</si>
  <si>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</si>
  <si>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</si>
  <si>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</si>
  <si>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</si>
  <si>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</si>
  <si>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</si>
  <si>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</si>
  <si>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</si>
  <si>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</si>
  <si>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</si>
  <si>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</si>
  <si>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</si>
  <si>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</si>
  <si>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</si>
  <si>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</si>
  <si>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</si>
  <si>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</si>
  <si>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</si>
  <si>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</si>
  <si>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</si>
  <si>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</si>
  <si>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</si>
  <si>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</si>
  <si>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</si>
  <si>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</si>
  <si>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</si>
  <si>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</si>
  <si>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</si>
  <si>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</si>
  <si>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</si>
  <si>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</si>
  <si>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</si>
  <si>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</si>
  <si>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</si>
  <si>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</si>
  <si>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</si>
  <si>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</si>
  <si>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</si>
  <si>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</si>
  <si>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</si>
  <si>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</si>
  <si>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</si>
  <si>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</si>
  <si>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</si>
  <si>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</si>
  <si>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</si>
  <si>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</si>
  <si>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</si>
  <si>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</si>
  <si>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</si>
  <si>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</si>
  <si>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</si>
  <si>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</si>
  <si>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</si>
  <si>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</si>
  <si>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</si>
  <si>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</si>
  <si>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</si>
  <si>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</si>
  <si>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</si>
  <si>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</si>
  <si>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</si>
  <si>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</si>
  <si>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</si>
  <si>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3557049</t>
  </si>
  <si>
    <t>080004306</t>
  </si>
  <si>
    <t>28921978587</t>
  </si>
  <si>
    <t>HEP Grupa</t>
  </si>
  <si>
    <t>Zagreb</t>
  </si>
  <si>
    <t>Ulica grada Vukovara 37</t>
  </si>
  <si>
    <t>Grad Zagreb</t>
  </si>
  <si>
    <t>DA</t>
  </si>
  <si>
    <t>HRVATSKA ELEKTROPRIVREDA d.d.</t>
  </si>
  <si>
    <t>ZAGREB</t>
  </si>
  <si>
    <t>HEP - PROIZVODNJA d.o.o.</t>
  </si>
  <si>
    <t>1643983</t>
  </si>
  <si>
    <t>1924427</t>
  </si>
  <si>
    <t>HEP - OPERATOR DISTRIBUCIJSKOG SUSTAVA d.o.o.</t>
  </si>
  <si>
    <t>1643991</t>
  </si>
  <si>
    <t>HEP - PLIN d.o.o.</t>
  </si>
  <si>
    <t>OSIJEK</t>
  </si>
  <si>
    <t>1582615</t>
  </si>
  <si>
    <t>HEP - TOPLINARSTVO d.o.o.</t>
  </si>
  <si>
    <t>1582623</t>
  </si>
  <si>
    <t>2178966</t>
  </si>
  <si>
    <t>2348489</t>
  </si>
  <si>
    <t>HEP Magyarorszag Energia KFT</t>
  </si>
  <si>
    <t>BUDIMPEŠTA</t>
  </si>
  <si>
    <t>14306866-2-41</t>
  </si>
  <si>
    <t>HEP - OPSKRBA d.o.o.</t>
  </si>
  <si>
    <t>1708422</t>
  </si>
  <si>
    <t>1582003</t>
  </si>
  <si>
    <t>HEP - ESCO d.o.o.</t>
  </si>
  <si>
    <t>1632469</t>
  </si>
  <si>
    <t xml:space="preserve">HEP - NASTAVNO OBRAZOVNI CENTAR </t>
  </si>
  <si>
    <t>VELIKA</t>
  </si>
  <si>
    <t>1907719</t>
  </si>
  <si>
    <t>TE PLOMIN d.o.o.</t>
  </si>
  <si>
    <t>PLOMIN</t>
  </si>
  <si>
    <t>1249622</t>
  </si>
  <si>
    <t>CS Buško Blato d.o.o.</t>
  </si>
  <si>
    <t>BUŠKO BLATO</t>
  </si>
  <si>
    <t>4281117970004</t>
  </si>
  <si>
    <t>2872790</t>
  </si>
  <si>
    <t>www.hep.hr</t>
  </si>
  <si>
    <t>6322 -153</t>
  </si>
  <si>
    <t>6322-204</t>
  </si>
  <si>
    <t>Obveznik:HEP grupa                                                                                                                                        - u 000 kn -</t>
  </si>
  <si>
    <t>u razdoblju 01.01.2012. do 31.12.2012.</t>
  </si>
  <si>
    <t>12. Dobit ili gubitak s osnove fer vrednovanja ulaganja raspoloživih za prodaju</t>
  </si>
  <si>
    <t>13. Tekući i odgođeni porezi (dio)</t>
  </si>
  <si>
    <t>14. Zaštita novčanog tijeka</t>
  </si>
  <si>
    <t>15. Promjene računovodstvenih politika</t>
  </si>
  <si>
    <t>16. Ispravak značajnih pogrešaka prethodnog razdoblja</t>
  </si>
  <si>
    <t>17. Ostale promjene kapitala</t>
  </si>
  <si>
    <t>18. Ukupno povećanje ili smanjenje kapitala (AOP 011 do 017)</t>
  </si>
  <si>
    <t>BEOGRAD</t>
  </si>
  <si>
    <t>20326000</t>
  </si>
  <si>
    <t xml:space="preserve">PRIŠTINA </t>
  </si>
  <si>
    <t>70865815</t>
  </si>
  <si>
    <t>HEP TELEKOMUNIKACIJE d.o.o.</t>
  </si>
  <si>
    <t>PROGRAM SAVA d.o.o.</t>
  </si>
  <si>
    <t>HRVATSKI OPERATOR PRIJENOSNOG SUSTAVA d.o.o.</t>
  </si>
  <si>
    <t>04132114</t>
  </si>
  <si>
    <t xml:space="preserve">HEP - TRGOVINA d.o.o. </t>
  </si>
  <si>
    <t>LJUBLJANA</t>
  </si>
  <si>
    <t>PLOMIN HOLDING d.o.o.</t>
  </si>
  <si>
    <t>01423851</t>
  </si>
  <si>
    <t>HEP - OPSKRBA PLINOM d.o.o.</t>
  </si>
  <si>
    <t>HEP - UPRAVLJANJE IMOVINOM d.o.o.</t>
  </si>
  <si>
    <t>MOSTAR</t>
  </si>
  <si>
    <t>422758233009</t>
  </si>
  <si>
    <t>Tatjana Sever</t>
  </si>
  <si>
    <t>tatjana.sever@hep.hr</t>
  </si>
  <si>
    <t>HEP ELEKTRA d.o.o.</t>
  </si>
  <si>
    <t>4622430</t>
  </si>
  <si>
    <t>HRVATSKI CENTAR ZA ČISTIJU PROIZVODNJU d.o.o.</t>
  </si>
  <si>
    <t>1482351</t>
  </si>
  <si>
    <t>4220854</t>
  </si>
  <si>
    <t>stanje na dan 31.12.2017.</t>
  </si>
  <si>
    <t>01.01.2017.</t>
  </si>
  <si>
    <t>31.12.2017.</t>
  </si>
  <si>
    <t>u razdoblju 01.01.2017. do 31.12.2017.</t>
  </si>
  <si>
    <t>Nuklearna elektrana Krško d.o.o.</t>
  </si>
  <si>
    <t>KRŠKO</t>
  </si>
  <si>
    <t>5034345</t>
  </si>
  <si>
    <t>HEP Energija d.o.o.</t>
  </si>
  <si>
    <t>za razdoblje od 1.1.2017. do 31.12.2017.</t>
  </si>
  <si>
    <t>HEP Energija d.o.o. Ljubljana</t>
  </si>
  <si>
    <t>(osoba ovlaštena za zastupanje)</t>
  </si>
  <si>
    <t>Barbarić Frane</t>
  </si>
  <si>
    <t>HEP Energjia sh.p.k.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</si>
</sst>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u val="single"/>
      <sz val="11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/>
      <right/>
      <top/>
      <bottom style="thin"/>
    </border>
    <border>
      <left style="thin"/>
      <right style="thin"/>
      <top/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/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/>
    </border>
    <border>
      <left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4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32" borderId="14" xfId="0" applyNumberFormat="1" applyFont="1" applyFill="1" applyBorder="1" applyAlignment="1" applyProtection="1">
      <alignment vertical="center"/>
      <protection hidden="1"/>
    </xf>
    <xf numFmtId="3" fontId="2" fillId="32" borderId="15" xfId="0" applyNumberFormat="1" applyFont="1" applyFill="1" applyBorder="1" applyAlignment="1" applyProtection="1">
      <alignment vertical="center"/>
      <protection hidden="1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32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2" fillId="32" borderId="13" xfId="0" applyNumberFormat="1" applyFont="1" applyFill="1" applyBorder="1" applyAlignment="1" applyProtection="1">
      <alignment vertical="center"/>
      <protection hidden="1"/>
    </xf>
    <xf numFmtId="164" fontId="3" fillId="0" borderId="16" xfId="0" applyNumberFormat="1" applyFont="1" applyFill="1" applyBorder="1" applyAlignment="1">
      <alignment horizontal="center" vertical="center"/>
    </xf>
    <xf numFmtId="0" fontId="4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3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18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horizontal="left" vertical="center" wrapText="1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 horizontal="left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4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Alignment="1" applyProtection="1">
      <alignment horizontal="right" vertical="center"/>
      <protection hidden="1"/>
    </xf>
    <xf numFmtId="0" fontId="4" fillId="0" borderId="0" xfId="58" applyFont="1" applyAlignment="1" applyProtection="1">
      <alignment wrapText="1"/>
      <protection hidden="1"/>
    </xf>
    <xf numFmtId="0" fontId="4" fillId="0" borderId="0" xfId="58" applyFont="1" applyAlignment="1" applyProtection="1">
      <alignment horizontal="right"/>
      <protection hidden="1"/>
    </xf>
    <xf numFmtId="0" fontId="4" fillId="0" borderId="0" xfId="58" applyFont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Alignment="1" applyProtection="1">
      <alignment/>
      <protection hidden="1"/>
    </xf>
    <xf numFmtId="49" fontId="3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 horizontal="left" vertical="top" wrapText="1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0" xfId="58" applyFont="1" applyAlignment="1" applyProtection="1">
      <alignment vertical="top"/>
      <protection hidden="1"/>
    </xf>
    <xf numFmtId="0" fontId="4" fillId="0" borderId="0" xfId="58" applyFont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Alignment="1" applyProtection="1">
      <alignment vertical="center"/>
      <protection hidden="1"/>
    </xf>
    <xf numFmtId="0" fontId="4" fillId="0" borderId="20" xfId="58" applyFont="1" applyBorder="1" applyAlignment="1" applyProtection="1">
      <alignment/>
      <protection hidden="1"/>
    </xf>
    <xf numFmtId="0" fontId="4" fillId="0" borderId="20" xfId="58" applyFont="1" applyBorder="1" applyAlignment="1">
      <alignment/>
      <protection/>
    </xf>
    <xf numFmtId="0" fontId="4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3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3" fillId="33" borderId="2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20" fillId="0" borderId="0" xfId="63" applyFont="1" applyAlignment="1">
      <alignment/>
      <protection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0" fillId="0" borderId="0" xfId="63" applyFont="1" applyBorder="1" applyAlignment="1">
      <alignment wrapText="1"/>
      <protection/>
    </xf>
    <xf numFmtId="0" fontId="3" fillId="33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32" borderId="10" xfId="0" applyNumberFormat="1" applyFont="1" applyFill="1" applyBorder="1" applyAlignment="1" applyProtection="1">
      <alignment vertical="center"/>
      <protection hidden="1"/>
    </xf>
    <xf numFmtId="3" fontId="2" fillId="32" borderId="13" xfId="0" applyNumberFormat="1" applyFont="1" applyFill="1" applyBorder="1" applyAlignment="1" applyProtection="1">
      <alignment vertical="center"/>
      <protection hidden="1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7" fillId="0" borderId="0" xfId="58" applyFont="1" applyAlignment="1" applyProtection="1">
      <alignment/>
      <protection hidden="1"/>
    </xf>
    <xf numFmtId="1" fontId="3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32" borderId="19" xfId="58" applyFont="1" applyFill="1" applyBorder="1" applyAlignment="1" applyProtection="1">
      <alignment horizontal="center" vertical="center"/>
      <protection hidden="1" locked="0"/>
    </xf>
    <xf numFmtId="0" fontId="3" fillId="32" borderId="25" xfId="58" applyFont="1" applyFill="1" applyBorder="1" applyAlignment="1" applyProtection="1">
      <alignment horizontal="left" vertical="center"/>
      <protection hidden="1" locked="0"/>
    </xf>
    <xf numFmtId="0" fontId="3" fillId="32" borderId="26" xfId="58" applyFont="1" applyFill="1" applyBorder="1" applyAlignment="1" applyProtection="1">
      <alignment horizontal="left" vertical="center"/>
      <protection hidden="1" locked="0"/>
    </xf>
    <xf numFmtId="0" fontId="3" fillId="32" borderId="27" xfId="58" applyFont="1" applyFill="1" applyBorder="1" applyAlignment="1" applyProtection="1">
      <alignment horizontal="left" vertical="center"/>
      <protection hidden="1" locked="0"/>
    </xf>
    <xf numFmtId="3" fontId="2" fillId="0" borderId="28" xfId="0" applyNumberFormat="1" applyFont="1" applyFill="1" applyBorder="1" applyAlignment="1">
      <alignment horizontal="right"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3" fontId="2" fillId="0" borderId="28" xfId="0" applyNumberFormat="1" applyFont="1" applyBorder="1" applyAlignment="1">
      <alignment horizontal="right" vertical="top" wrapText="1"/>
    </xf>
    <xf numFmtId="164" fontId="3" fillId="0" borderId="14" xfId="0" applyNumberFormat="1" applyFont="1" applyFill="1" applyBorder="1" applyAlignment="1">
      <alignment horizontal="center" vertical="center"/>
    </xf>
    <xf numFmtId="3" fontId="2" fillId="32" borderId="29" xfId="0" applyNumberFormat="1" applyFont="1" applyFill="1" applyBorder="1" applyAlignment="1" applyProtection="1">
      <alignment vertical="center"/>
      <protection hidden="1"/>
    </xf>
    <xf numFmtId="3" fontId="2" fillId="32" borderId="12" xfId="0" applyNumberFormat="1" applyFont="1" applyFill="1" applyBorder="1" applyAlignment="1" applyProtection="1">
      <alignment vertical="center"/>
      <protection hidden="1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28" xfId="0" applyNumberFormat="1" applyFont="1" applyFill="1" applyBorder="1" applyAlignment="1">
      <alignment horizontal="right" vertical="center" wrapText="1"/>
    </xf>
    <xf numFmtId="3" fontId="2" fillId="32" borderId="30" xfId="0" applyNumberFormat="1" applyFont="1" applyFill="1" applyBorder="1" applyAlignment="1" applyProtection="1">
      <alignment vertical="center"/>
      <protection hidden="1"/>
    </xf>
    <xf numFmtId="3" fontId="2" fillId="32" borderId="28" xfId="0" applyNumberFormat="1" applyFont="1" applyFill="1" applyBorder="1" applyAlignment="1" applyProtection="1">
      <alignment vertical="center"/>
      <protection hidden="1"/>
    </xf>
    <xf numFmtId="164" fontId="3" fillId="0" borderId="31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32" borderId="32" xfId="0" applyNumberFormat="1" applyFont="1" applyFill="1" applyBorder="1" applyAlignment="1" applyProtection="1">
      <alignment vertical="center"/>
      <protection hidden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3" fontId="3" fillId="0" borderId="16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35" xfId="0" applyNumberFormat="1" applyFont="1" applyFill="1" applyBorder="1" applyAlignment="1">
      <alignment horizontal="right" vertical="top" wrapText="1"/>
    </xf>
    <xf numFmtId="3" fontId="2" fillId="0" borderId="12" xfId="0" applyNumberFormat="1" applyFont="1" applyFill="1" applyBorder="1" applyAlignment="1">
      <alignment horizontal="right" vertical="center" wrapText="1"/>
    </xf>
    <xf numFmtId="0" fontId="0" fillId="15" borderId="0" xfId="0" applyFill="1" applyAlignment="1">
      <alignment/>
    </xf>
    <xf numFmtId="3" fontId="2" fillId="32" borderId="11" xfId="0" applyNumberFormat="1" applyFont="1" applyFill="1" applyBorder="1" applyAlignment="1" applyProtection="1">
      <alignment vertical="center"/>
      <protection hidden="1"/>
    </xf>
    <xf numFmtId="164" fontId="3" fillId="34" borderId="10" xfId="0" applyNumberFormat="1" applyFont="1" applyFill="1" applyBorder="1" applyAlignment="1">
      <alignment horizontal="center" vertical="center"/>
    </xf>
    <xf numFmtId="3" fontId="2" fillId="34" borderId="28" xfId="0" applyNumberFormat="1" applyFont="1" applyFill="1" applyBorder="1" applyAlignment="1">
      <alignment horizontal="right" vertical="top" wrapText="1"/>
    </xf>
    <xf numFmtId="3" fontId="4" fillId="34" borderId="35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right" vertical="center"/>
    </xf>
    <xf numFmtId="3" fontId="3" fillId="35" borderId="19" xfId="58" applyNumberFormat="1" applyFont="1" applyFill="1" applyBorder="1" applyAlignment="1" applyProtection="1">
      <alignment horizontal="right" vertical="center"/>
      <protection hidden="1" locked="0"/>
    </xf>
    <xf numFmtId="3" fontId="2" fillId="34" borderId="28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3" fontId="2" fillId="34" borderId="11" xfId="0" applyNumberFormat="1" applyFont="1" applyFill="1" applyBorder="1" applyAlignment="1">
      <alignment horizontal="right" vertical="top" wrapText="1"/>
    </xf>
    <xf numFmtId="164" fontId="3" fillId="34" borderId="14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6" fillId="33" borderId="24" xfId="0" applyFont="1" applyFill="1" applyBorder="1" applyAlignment="1">
      <alignment horizontal="center" vertical="center" wrapText="1"/>
    </xf>
    <xf numFmtId="0" fontId="4" fillId="0" borderId="0" xfId="58" applyFont="1" applyAlignment="1" applyProtection="1">
      <alignment horizontal="right" vertical="center"/>
      <protection hidden="1"/>
    </xf>
    <xf numFmtId="0" fontId="4" fillId="0" borderId="33" xfId="58" applyFont="1" applyBorder="1" applyAlignment="1" applyProtection="1">
      <alignment horizontal="right"/>
      <protection hidden="1"/>
    </xf>
    <xf numFmtId="0" fontId="3" fillId="32" borderId="36" xfId="58" applyFont="1" applyFill="1" applyBorder="1" applyAlignment="1" applyProtection="1">
      <alignment horizontal="left" vertical="center"/>
      <protection hidden="1" locked="0"/>
    </xf>
    <xf numFmtId="0" fontId="4" fillId="0" borderId="23" xfId="58" applyFont="1" applyBorder="1" applyAlignment="1">
      <alignment horizontal="left" vertical="center"/>
      <protection/>
    </xf>
    <xf numFmtId="0" fontId="4" fillId="0" borderId="37" xfId="58" applyFont="1" applyBorder="1" applyAlignment="1">
      <alignment horizontal="left" vertical="center"/>
      <protection/>
    </xf>
    <xf numFmtId="0" fontId="4" fillId="0" borderId="0" xfId="58" applyFont="1" applyBorder="1" applyAlignment="1" applyProtection="1">
      <alignment horizontal="right" vertical="center" wrapText="1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0" xfId="58" applyFont="1" applyAlignment="1" applyProtection="1">
      <alignment horizontal="right" wrapText="1"/>
      <protection hidden="1"/>
    </xf>
    <xf numFmtId="49" fontId="3" fillId="32" borderId="36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37" xfId="58" applyNumberFormat="1" applyFont="1" applyBorder="1" applyAlignment="1" applyProtection="1">
      <alignment horizontal="center" vertical="center"/>
      <protection hidden="1" locked="0"/>
    </xf>
    <xf numFmtId="1" fontId="3" fillId="32" borderId="36" xfId="58" applyNumberFormat="1" applyFont="1" applyFill="1" applyBorder="1" applyAlignment="1" applyProtection="1">
      <alignment horizontal="center" vertical="center"/>
      <protection hidden="1" locked="0"/>
    </xf>
    <xf numFmtId="1" fontId="3" fillId="32" borderId="37" xfId="58" applyNumberFormat="1" applyFont="1" applyFill="1" applyBorder="1" applyAlignment="1" applyProtection="1">
      <alignment horizontal="center" vertical="center"/>
      <protection hidden="1" locked="0"/>
    </xf>
    <xf numFmtId="0" fontId="5" fillId="32" borderId="36" xfId="53" applyFill="1" applyBorder="1" applyAlignment="1" applyProtection="1">
      <alignment/>
      <protection hidden="1" locked="0"/>
    </xf>
    <xf numFmtId="0" fontId="3" fillId="0" borderId="23" xfId="58" applyFont="1" applyBorder="1" applyAlignment="1" applyProtection="1">
      <alignment/>
      <protection hidden="1" locked="0"/>
    </xf>
    <xf numFmtId="0" fontId="3" fillId="0" borderId="37" xfId="58" applyFont="1" applyBorder="1" applyAlignment="1" applyProtection="1">
      <alignment/>
      <protection hidden="1" locked="0"/>
    </xf>
    <xf numFmtId="0" fontId="16" fillId="32" borderId="36" xfId="53" applyFont="1" applyFill="1" applyBorder="1" applyAlignment="1" applyProtection="1">
      <alignment/>
      <protection hidden="1" locked="0"/>
    </xf>
    <xf numFmtId="0" fontId="3" fillId="32" borderId="25" xfId="58" applyFont="1" applyFill="1" applyBorder="1" applyAlignment="1" applyProtection="1">
      <alignment horizontal="left" vertical="center"/>
      <protection hidden="1" locked="0"/>
    </xf>
    <xf numFmtId="0" fontId="4" fillId="0" borderId="26" xfId="58" applyFont="1" applyBorder="1" applyAlignment="1">
      <alignment horizontal="left"/>
      <protection/>
    </xf>
    <xf numFmtId="0" fontId="4" fillId="0" borderId="27" xfId="58" applyFont="1" applyBorder="1" applyAlignment="1">
      <alignment horizontal="left"/>
      <protection/>
    </xf>
    <xf numFmtId="0" fontId="3" fillId="32" borderId="25" xfId="58" applyFont="1" applyFill="1" applyBorder="1" applyAlignment="1" applyProtection="1">
      <alignment horizontal="center" vertical="center"/>
      <protection hidden="1" locked="0"/>
    </xf>
    <xf numFmtId="0" fontId="4" fillId="0" borderId="26" xfId="58" applyFont="1" applyBorder="1" applyAlignment="1">
      <alignment horizontal="center"/>
      <protection/>
    </xf>
    <xf numFmtId="0" fontId="4" fillId="0" borderId="27" xfId="58" applyFont="1" applyBorder="1" applyAlignment="1">
      <alignment horizontal="center"/>
      <protection/>
    </xf>
    <xf numFmtId="0" fontId="4" fillId="0" borderId="0" xfId="58" applyFont="1" applyAlignment="1" applyProtection="1">
      <alignment horizontal="center" vertical="center"/>
      <protection hidden="1"/>
    </xf>
    <xf numFmtId="0" fontId="4" fillId="0" borderId="0" xfId="58" applyFont="1" applyAlignment="1">
      <alignment horizontal="center" vertical="center"/>
      <protection/>
    </xf>
    <xf numFmtId="0" fontId="4" fillId="0" borderId="0" xfId="58" applyFont="1" applyAlignment="1">
      <alignment horizontal="center"/>
      <protection/>
    </xf>
    <xf numFmtId="0" fontId="3" fillId="32" borderId="25" xfId="58" applyFont="1" applyFill="1" applyBorder="1" applyAlignment="1" applyProtection="1">
      <alignment horizontal="center" vertical="center" wrapText="1"/>
      <protection hidden="1" locked="0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49" fontId="3" fillId="32" borderId="25" xfId="58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26" xfId="0" applyBorder="1" applyAlignment="1">
      <alignment horizontal="center" vertical="center" wrapText="1"/>
    </xf>
    <xf numFmtId="0" fontId="4" fillId="0" borderId="23" xfId="58" applyFont="1" applyBorder="1" applyAlignment="1">
      <alignment horizontal="left"/>
      <protection/>
    </xf>
    <xf numFmtId="0" fontId="4" fillId="0" borderId="37" xfId="58" applyFont="1" applyBorder="1" applyAlignment="1">
      <alignment horizontal="left"/>
      <protection/>
    </xf>
    <xf numFmtId="0" fontId="3" fillId="32" borderId="36" xfId="58" applyFont="1" applyFill="1" applyBorder="1" applyAlignment="1" applyProtection="1">
      <alignment horizontal="center" vertical="center"/>
      <protection hidden="1" locked="0"/>
    </xf>
    <xf numFmtId="0" fontId="4" fillId="0" borderId="23" xfId="58" applyFont="1" applyBorder="1" applyAlignment="1">
      <alignment horizontal="center"/>
      <protection/>
    </xf>
    <xf numFmtId="0" fontId="4" fillId="0" borderId="37" xfId="58" applyFont="1" applyBorder="1" applyAlignment="1">
      <alignment horizontal="center"/>
      <protection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33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4" fillId="0" borderId="0" xfId="58" applyFont="1" applyAlignment="1" applyProtection="1">
      <alignment wrapText="1"/>
      <protection hidden="1"/>
    </xf>
    <xf numFmtId="0" fontId="2" fillId="0" borderId="0" xfId="58" applyFont="1" applyBorder="1" applyAlignment="1" applyProtection="1">
      <alignment horizontal="right" vertical="center" wrapText="1"/>
      <protection hidden="1"/>
    </xf>
    <xf numFmtId="0" fontId="2" fillId="0" borderId="33" xfId="58" applyFont="1" applyBorder="1" applyAlignment="1" applyProtection="1">
      <alignment horizontal="right" wrapText="1"/>
      <protection hidden="1"/>
    </xf>
    <xf numFmtId="49" fontId="3" fillId="32" borderId="23" xfId="58" applyNumberFormat="1" applyFont="1" applyFill="1" applyBorder="1" applyAlignment="1" applyProtection="1">
      <alignment horizontal="center" vertical="center"/>
      <protection hidden="1" locked="0"/>
    </xf>
    <xf numFmtId="49" fontId="3" fillId="32" borderId="26" xfId="58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25" xfId="58" applyFont="1" applyFill="1" applyBorder="1" applyAlignment="1" applyProtection="1">
      <alignment horizontal="left" vertical="center" wrapText="1"/>
      <protection hidden="1" locked="0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4" fillId="0" borderId="18" xfId="58" applyFont="1" applyBorder="1" applyAlignment="1" applyProtection="1">
      <alignment horizontal="right" vertical="center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0" xfId="58" applyFont="1" applyAlignment="1">
      <alignment horizontal="center" vertical="center"/>
      <protection/>
    </xf>
    <xf numFmtId="0" fontId="4" fillId="0" borderId="0" xfId="58" applyFont="1" applyAlignment="1">
      <alignment vertical="center"/>
      <protection/>
    </xf>
    <xf numFmtId="0" fontId="4" fillId="0" borderId="0" xfId="58" applyFont="1" applyAlignment="1">
      <alignment horizontal="center"/>
      <protection/>
    </xf>
    <xf numFmtId="0" fontId="4" fillId="0" borderId="26" xfId="58" applyFont="1" applyBorder="1" applyAlignment="1">
      <alignment horizontal="center"/>
      <protection/>
    </xf>
    <xf numFmtId="0" fontId="4" fillId="0" borderId="27" xfId="58" applyFont="1" applyBorder="1" applyAlignment="1">
      <alignment horizontal="center"/>
      <protection/>
    </xf>
    <xf numFmtId="0" fontId="3" fillId="32" borderId="26" xfId="58" applyFont="1" applyFill="1" applyBorder="1" applyAlignment="1" applyProtection="1">
      <alignment horizontal="left" vertical="center"/>
      <protection hidden="1" locked="0"/>
    </xf>
    <xf numFmtId="0" fontId="3" fillId="32" borderId="27" xfId="58" applyFont="1" applyFill="1" applyBorder="1" applyAlignment="1" applyProtection="1">
      <alignment horizontal="left" vertical="center"/>
      <protection hidden="1" locked="0"/>
    </xf>
    <xf numFmtId="49" fontId="3" fillId="32" borderId="36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3" xfId="58" applyNumberFormat="1" applyFont="1" applyBorder="1" applyAlignment="1" applyProtection="1">
      <alignment horizontal="left" vertical="center"/>
      <protection hidden="1" locked="0"/>
    </xf>
    <xf numFmtId="49" fontId="3" fillId="0" borderId="37" xfId="58" applyNumberFormat="1" applyFont="1" applyBorder="1" applyAlignment="1" applyProtection="1">
      <alignment horizontal="left" vertical="center"/>
      <protection hidden="1" locked="0"/>
    </xf>
    <xf numFmtId="0" fontId="3" fillId="32" borderId="26" xfId="58" applyFont="1" applyFill="1" applyBorder="1" applyAlignment="1" applyProtection="1">
      <alignment horizontal="left" vertical="center" wrapText="1"/>
      <protection hidden="1" locked="0"/>
    </xf>
    <xf numFmtId="0" fontId="3" fillId="32" borderId="27" xfId="58" applyFont="1" applyFill="1" applyBorder="1" applyAlignment="1" applyProtection="1">
      <alignment horizontal="left" vertical="center" wrapText="1"/>
      <protection hidden="1" locked="0"/>
    </xf>
    <xf numFmtId="0" fontId="13" fillId="0" borderId="0" xfId="58" applyFont="1" applyAlignment="1">
      <alignment/>
      <protection/>
    </xf>
    <xf numFmtId="0" fontId="4" fillId="0" borderId="0" xfId="58" applyFont="1" applyAlignment="1" applyProtection="1">
      <alignment horizontal="right" vertical="center" wrapText="1"/>
      <protection hidden="1"/>
    </xf>
    <xf numFmtId="0" fontId="4" fillId="0" borderId="33" xfId="58" applyFont="1" applyBorder="1" applyAlignment="1" applyProtection="1">
      <alignment horizontal="right" wrapText="1"/>
      <protection hidden="1"/>
    </xf>
    <xf numFmtId="0" fontId="3" fillId="0" borderId="23" xfId="58" applyFont="1" applyBorder="1" applyAlignment="1" applyProtection="1">
      <alignment horizontal="left" vertical="center"/>
      <protection hidden="1" locked="0"/>
    </xf>
    <xf numFmtId="0" fontId="4" fillId="0" borderId="0" xfId="58" applyFont="1" applyFill="1" applyBorder="1" applyAlignment="1" applyProtection="1">
      <alignment horizontal="center" vertical="top"/>
      <protection hidden="1"/>
    </xf>
    <xf numFmtId="0" fontId="4" fillId="0" borderId="0" xfId="58" applyFont="1" applyFill="1" applyBorder="1" applyAlignment="1" applyProtection="1">
      <alignment horizontal="center"/>
      <protection hidden="1"/>
    </xf>
    <xf numFmtId="49" fontId="5" fillId="32" borderId="36" xfId="53" applyNumberFormat="1" applyFill="1" applyBorder="1" applyAlignment="1" applyProtection="1">
      <alignment horizontal="left" vertical="center"/>
      <protection hidden="1" locked="0"/>
    </xf>
    <xf numFmtId="0" fontId="21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38" xfId="58" applyFont="1" applyBorder="1" applyAlignment="1" applyProtection="1">
      <alignment horizontal="center" vertical="top"/>
      <protection hidden="1"/>
    </xf>
    <xf numFmtId="0" fontId="4" fillId="0" borderId="38" xfId="58" applyFont="1" applyBorder="1" applyAlignment="1">
      <alignment horizontal="center"/>
      <protection/>
    </xf>
    <xf numFmtId="0" fontId="4" fillId="0" borderId="38" xfId="58" applyFont="1" applyBorder="1" applyAlignment="1">
      <alignment/>
      <protection/>
    </xf>
    <xf numFmtId="49" fontId="3" fillId="32" borderId="25" xfId="58" applyNumberFormat="1" applyFont="1" applyFill="1" applyBorder="1" applyAlignment="1" applyProtection="1">
      <alignment horizontal="center" vertical="center"/>
      <protection hidden="1" locked="0"/>
    </xf>
    <xf numFmtId="49" fontId="3" fillId="32" borderId="27" xfId="58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57" applyFont="1" applyBorder="1" applyAlignment="1" applyProtection="1">
      <alignment horizontal="left" vertical="center"/>
      <protection hidden="1"/>
    </xf>
    <xf numFmtId="0" fontId="3" fillId="32" borderId="26" xfId="58" applyFont="1" applyFill="1" applyBorder="1" applyAlignment="1" applyProtection="1">
      <alignment horizontal="center" vertical="center"/>
      <protection hidden="1" locked="0"/>
    </xf>
    <xf numFmtId="0" fontId="3" fillId="32" borderId="27" xfId="58" applyFont="1" applyFill="1" applyBorder="1" applyAlignment="1" applyProtection="1">
      <alignment horizontal="center" vertical="center"/>
      <protection hidden="1" locked="0"/>
    </xf>
    <xf numFmtId="0" fontId="4" fillId="0" borderId="13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8" xfId="0" applyFont="1" applyBorder="1" applyAlignment="1">
      <alignment vertical="center"/>
    </xf>
    <xf numFmtId="0" fontId="11" fillId="0" borderId="19" xfId="0" applyFont="1" applyFill="1" applyBorder="1" applyAlignment="1">
      <alignment vertical="center" wrapText="1"/>
    </xf>
    <xf numFmtId="0" fontId="11" fillId="0" borderId="19" xfId="0" applyFont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36" borderId="17" xfId="0" applyFont="1" applyFill="1" applyBorder="1" applyAlignment="1">
      <alignment horizontal="left" vertical="center" wrapText="1"/>
    </xf>
    <xf numFmtId="0" fontId="0" fillId="36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left" vertical="center" wrapText="1"/>
    </xf>
    <xf numFmtId="0" fontId="0" fillId="36" borderId="17" xfId="0" applyFont="1" applyFill="1" applyBorder="1" applyAlignment="1">
      <alignment vertical="center"/>
    </xf>
    <xf numFmtId="0" fontId="0" fillId="36" borderId="29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3" xfId="0" applyFont="1" applyFill="1" applyBorder="1" applyAlignment="1" applyProtection="1">
      <alignment horizontal="center" vertical="top" wrapText="1"/>
      <protection hidden="1"/>
    </xf>
    <xf numFmtId="0" fontId="9" fillId="32" borderId="25" xfId="0" applyFont="1" applyFill="1" applyBorder="1" applyAlignment="1" applyProtection="1">
      <alignment vertical="center" wrapText="1"/>
      <protection hidden="1"/>
    </xf>
    <xf numFmtId="0" fontId="9" fillId="32" borderId="26" xfId="0" applyFont="1" applyFill="1" applyBorder="1" applyAlignment="1" applyProtection="1">
      <alignment vertical="center" wrapText="1"/>
      <protection hidden="1"/>
    </xf>
    <xf numFmtId="0" fontId="9" fillId="32" borderId="27" xfId="0" applyFont="1" applyFill="1" applyBorder="1" applyAlignment="1" applyProtection="1">
      <alignment vertical="center" wrapText="1"/>
      <protection hidden="1"/>
    </xf>
    <xf numFmtId="0" fontId="3" fillId="33" borderId="39" xfId="0" applyFont="1" applyFill="1" applyBorder="1" applyAlignment="1" applyProtection="1">
      <alignment horizontal="center" vertical="center" wrapText="1"/>
      <protection hidden="1"/>
    </xf>
    <xf numFmtId="0" fontId="3" fillId="33" borderId="40" xfId="0" applyFont="1" applyFill="1" applyBorder="1" applyAlignment="1" applyProtection="1">
      <alignment horizontal="center" vertical="center" wrapText="1"/>
      <protection hidden="1"/>
    </xf>
    <xf numFmtId="0" fontId="3" fillId="33" borderId="41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3" fillId="36" borderId="36" xfId="0" applyFont="1" applyFill="1" applyBorder="1" applyAlignment="1">
      <alignment horizontal="left" vertical="center" wrapText="1"/>
    </xf>
    <xf numFmtId="0" fontId="0" fillId="36" borderId="23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4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36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9" fillId="36" borderId="26" xfId="0" applyFont="1" applyFill="1" applyBorder="1" applyAlignment="1">
      <alignment vertical="center" wrapText="1"/>
    </xf>
    <xf numFmtId="0" fontId="9" fillId="36" borderId="2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47" xfId="0" applyFont="1" applyFill="1" applyBorder="1" applyAlignment="1">
      <alignment horizontal="left" vertical="center" wrapText="1" indent="1"/>
    </xf>
    <xf numFmtId="0" fontId="4" fillId="0" borderId="48" xfId="0" applyFont="1" applyFill="1" applyBorder="1" applyAlignment="1">
      <alignment horizontal="left" vertical="center" wrapText="1" indent="1"/>
    </xf>
    <xf numFmtId="0" fontId="4" fillId="0" borderId="49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44" xfId="0" applyFont="1" applyFill="1" applyBorder="1" applyAlignment="1">
      <alignment horizontal="left" vertical="center" wrapText="1"/>
    </xf>
    <xf numFmtId="0" fontId="3" fillId="34" borderId="32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 applyProtection="1">
      <alignment horizontal="center" vertical="center" wrapText="1"/>
      <protection hidden="1"/>
    </xf>
    <xf numFmtId="0" fontId="3" fillId="37" borderId="25" xfId="0" applyFont="1" applyFill="1" applyBorder="1" applyAlignment="1">
      <alignment horizontal="left" vertical="center" wrapText="1"/>
    </xf>
    <xf numFmtId="0" fontId="3" fillId="37" borderId="26" xfId="0" applyFont="1" applyFill="1" applyBorder="1" applyAlignment="1">
      <alignment horizontal="left" vertical="center" wrapText="1"/>
    </xf>
    <xf numFmtId="0" fontId="0" fillId="37" borderId="26" xfId="0" applyFont="1" applyFill="1" applyBorder="1" applyAlignment="1">
      <alignment vertical="center" wrapText="1"/>
    </xf>
    <xf numFmtId="0" fontId="0" fillId="37" borderId="27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0" fillId="37" borderId="50" xfId="0" applyFont="1" applyFill="1" applyBorder="1" applyAlignment="1">
      <alignment vertical="center" wrapText="1"/>
    </xf>
    <xf numFmtId="0" fontId="0" fillId="37" borderId="51" xfId="0" applyFont="1" applyFill="1" applyBorder="1" applyAlignment="1">
      <alignment vertical="center" wrapText="1"/>
    </xf>
    <xf numFmtId="0" fontId="0" fillId="0" borderId="4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13" fillId="0" borderId="0" xfId="63" applyFont="1" applyAlignment="1">
      <alignment/>
      <protection/>
    </xf>
    <xf numFmtId="0" fontId="19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1">
    <dxf>
      <font>
        <color indexed="9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p.hr/" TargetMode="External" /><Relationship Id="rId2" Type="http://schemas.openxmlformats.org/officeDocument/2006/relationships/hyperlink" Target="mailto:tatjana.sever@hep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view="pageBreakPreview" zoomScale="110" zoomScaleSheetLayoutView="110" zoomScalePageLayoutView="0" workbookViewId="0" topLeftCell="A4">
      <selection activeCell="A42" sqref="A42:D42"/>
    </sheetView>
  </sheetViews>
  <sheetFormatPr defaultColWidth="9.140625" defaultRowHeight="12.75"/>
  <cols>
    <col min="1" max="1" width="8.00390625" style="19" customWidth="1"/>
    <col min="2" max="2" width="13.00390625" style="19" customWidth="1"/>
    <col min="3" max="3" width="9.140625" style="19" customWidth="1"/>
    <col min="4" max="4" width="27.8515625" style="19" customWidth="1"/>
    <col min="5" max="5" width="9.8515625" style="19" bestFit="1" customWidth="1"/>
    <col min="6" max="6" width="9.140625" style="19" customWidth="1"/>
    <col min="7" max="7" width="3.7109375" style="19" customWidth="1"/>
    <col min="8" max="8" width="19.28125" style="19" customWidth="1"/>
    <col min="9" max="9" width="14.421875" style="19" customWidth="1"/>
    <col min="10" max="16384" width="9.140625" style="19" customWidth="1"/>
  </cols>
  <sheetData>
    <row r="1" spans="1:12" ht="15.75">
      <c r="A1" s="197" t="s">
        <v>254</v>
      </c>
      <c r="B1" s="197"/>
      <c r="C1" s="197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72" t="s">
        <v>255</v>
      </c>
      <c r="B2" s="172"/>
      <c r="C2" s="172"/>
      <c r="D2" s="173"/>
      <c r="E2" s="20" t="s">
        <v>389</v>
      </c>
      <c r="F2" s="21"/>
      <c r="G2" s="22" t="s">
        <v>256</v>
      </c>
      <c r="H2" s="20" t="s">
        <v>390</v>
      </c>
      <c r="I2" s="23"/>
      <c r="J2" s="18"/>
      <c r="K2" s="18"/>
      <c r="L2" s="18"/>
    </row>
    <row r="3" spans="1:12" ht="12.75">
      <c r="A3" s="24"/>
      <c r="B3" s="24"/>
      <c r="C3" s="24"/>
      <c r="D3" s="24"/>
      <c r="E3" s="25"/>
      <c r="F3" s="25"/>
      <c r="G3" s="24"/>
      <c r="H3" s="24"/>
      <c r="I3" s="26"/>
      <c r="J3" s="18"/>
      <c r="K3" s="18"/>
      <c r="L3" s="18"/>
    </row>
    <row r="4" spans="1:12" ht="15">
      <c r="A4" s="174" t="s">
        <v>257</v>
      </c>
      <c r="B4" s="174"/>
      <c r="C4" s="174"/>
      <c r="D4" s="174"/>
      <c r="E4" s="174"/>
      <c r="F4" s="174"/>
      <c r="G4" s="174"/>
      <c r="H4" s="174"/>
      <c r="I4" s="174"/>
      <c r="J4" s="18"/>
      <c r="K4" s="18"/>
      <c r="L4" s="18"/>
    </row>
    <row r="5" spans="1:12" ht="12.75">
      <c r="A5" s="27"/>
      <c r="B5" s="27"/>
      <c r="C5" s="27"/>
      <c r="D5" s="28"/>
      <c r="E5" s="29"/>
      <c r="F5" s="30"/>
      <c r="G5" s="31"/>
      <c r="H5" s="32"/>
      <c r="I5" s="33"/>
      <c r="J5" s="18"/>
      <c r="K5" s="18"/>
      <c r="L5" s="18"/>
    </row>
    <row r="6" spans="1:12" ht="12.75">
      <c r="A6" s="137" t="s">
        <v>258</v>
      </c>
      <c r="B6" s="138"/>
      <c r="C6" s="145" t="s">
        <v>313</v>
      </c>
      <c r="D6" s="146"/>
      <c r="E6" s="175"/>
      <c r="F6" s="175"/>
      <c r="G6" s="175"/>
      <c r="H6" s="175"/>
      <c r="I6" s="35"/>
      <c r="J6" s="18"/>
      <c r="K6" s="18"/>
      <c r="L6" s="18"/>
    </row>
    <row r="7" spans="1:12" ht="12.75">
      <c r="A7" s="36"/>
      <c r="B7" s="36"/>
      <c r="C7" s="27"/>
      <c r="D7" s="27"/>
      <c r="E7" s="175"/>
      <c r="F7" s="175"/>
      <c r="G7" s="175"/>
      <c r="H7" s="175"/>
      <c r="I7" s="35"/>
      <c r="J7" s="18"/>
      <c r="K7" s="18"/>
      <c r="L7" s="18"/>
    </row>
    <row r="8" spans="1:12" ht="12.75">
      <c r="A8" s="176" t="s">
        <v>259</v>
      </c>
      <c r="B8" s="177"/>
      <c r="C8" s="145" t="s">
        <v>314</v>
      </c>
      <c r="D8" s="146"/>
      <c r="E8" s="175"/>
      <c r="F8" s="175"/>
      <c r="G8" s="175"/>
      <c r="H8" s="175"/>
      <c r="I8" s="28"/>
      <c r="J8" s="18"/>
      <c r="K8" s="18"/>
      <c r="L8" s="18"/>
    </row>
    <row r="9" spans="1:12" ht="12.75">
      <c r="A9" s="37"/>
      <c r="B9" s="37"/>
      <c r="C9" s="38"/>
      <c r="D9" s="27"/>
      <c r="E9" s="27"/>
      <c r="F9" s="27"/>
      <c r="G9" s="27"/>
      <c r="H9" s="27"/>
      <c r="I9" s="27"/>
      <c r="J9" s="18"/>
      <c r="K9" s="18"/>
      <c r="L9" s="18"/>
    </row>
    <row r="10" spans="1:12" ht="12.75">
      <c r="A10" s="142" t="s">
        <v>260</v>
      </c>
      <c r="B10" s="143"/>
      <c r="C10" s="145" t="s">
        <v>315</v>
      </c>
      <c r="D10" s="146"/>
      <c r="E10" s="27"/>
      <c r="F10" s="27"/>
      <c r="G10" s="27"/>
      <c r="H10" s="27"/>
      <c r="I10" s="27"/>
      <c r="J10" s="18"/>
      <c r="K10" s="18"/>
      <c r="L10" s="18"/>
    </row>
    <row r="11" spans="1:12" ht="12.75">
      <c r="A11" s="144"/>
      <c r="B11" s="144"/>
      <c r="C11" s="27"/>
      <c r="D11" s="27"/>
      <c r="E11" s="27"/>
      <c r="F11" s="27"/>
      <c r="G11" s="27"/>
      <c r="H11" s="27"/>
      <c r="I11" s="27"/>
      <c r="J11" s="18"/>
      <c r="K11" s="18"/>
      <c r="L11" s="18"/>
    </row>
    <row r="12" spans="1:12" ht="12.75">
      <c r="A12" s="137" t="s">
        <v>261</v>
      </c>
      <c r="B12" s="138"/>
      <c r="C12" s="139" t="s">
        <v>316</v>
      </c>
      <c r="D12" s="140"/>
      <c r="E12" s="140"/>
      <c r="F12" s="140"/>
      <c r="G12" s="140"/>
      <c r="H12" s="140"/>
      <c r="I12" s="141"/>
      <c r="J12" s="18"/>
      <c r="K12" s="18"/>
      <c r="L12" s="18"/>
    </row>
    <row r="13" spans="1:12" ht="12.75">
      <c r="A13" s="36"/>
      <c r="B13" s="36"/>
      <c r="C13" s="39"/>
      <c r="D13" s="27"/>
      <c r="E13" s="27"/>
      <c r="F13" s="27"/>
      <c r="G13" s="27"/>
      <c r="H13" s="27"/>
      <c r="I13" s="27"/>
      <c r="J13" s="18"/>
      <c r="K13" s="18"/>
      <c r="L13" s="18"/>
    </row>
    <row r="14" spans="1:12" ht="12.75">
      <c r="A14" s="137" t="s">
        <v>262</v>
      </c>
      <c r="B14" s="138"/>
      <c r="C14" s="147">
        <v>10000</v>
      </c>
      <c r="D14" s="148"/>
      <c r="E14" s="27"/>
      <c r="F14" s="139" t="s">
        <v>317</v>
      </c>
      <c r="G14" s="140"/>
      <c r="H14" s="140"/>
      <c r="I14" s="141"/>
      <c r="J14" s="18"/>
      <c r="K14" s="18"/>
      <c r="L14" s="18"/>
    </row>
    <row r="15" spans="1:12" ht="12.75">
      <c r="A15" s="36"/>
      <c r="B15" s="36"/>
      <c r="C15" s="27"/>
      <c r="D15" s="27"/>
      <c r="E15" s="27"/>
      <c r="F15" s="27"/>
      <c r="G15" s="27"/>
      <c r="H15" s="27"/>
      <c r="I15" s="27"/>
      <c r="J15" s="18"/>
      <c r="K15" s="18"/>
      <c r="L15" s="18"/>
    </row>
    <row r="16" spans="1:12" ht="12.75">
      <c r="A16" s="137" t="s">
        <v>263</v>
      </c>
      <c r="B16" s="138"/>
      <c r="C16" s="139" t="s">
        <v>318</v>
      </c>
      <c r="D16" s="140"/>
      <c r="E16" s="140"/>
      <c r="F16" s="140"/>
      <c r="G16" s="140"/>
      <c r="H16" s="140"/>
      <c r="I16" s="141"/>
      <c r="J16" s="18"/>
      <c r="K16" s="18"/>
      <c r="L16" s="18"/>
    </row>
    <row r="17" spans="1:12" ht="12.75">
      <c r="A17" s="36"/>
      <c r="B17" s="36"/>
      <c r="C17" s="27"/>
      <c r="D17" s="27"/>
      <c r="E17" s="27"/>
      <c r="F17" s="27"/>
      <c r="G17" s="27"/>
      <c r="H17" s="27"/>
      <c r="I17" s="27"/>
      <c r="J17" s="18"/>
      <c r="K17" s="18"/>
      <c r="L17" s="18"/>
    </row>
    <row r="18" spans="1:12" ht="12.75">
      <c r="A18" s="137" t="s">
        <v>264</v>
      </c>
      <c r="B18" s="138"/>
      <c r="C18" s="149" t="s">
        <v>353</v>
      </c>
      <c r="D18" s="150"/>
      <c r="E18" s="150"/>
      <c r="F18" s="150"/>
      <c r="G18" s="150"/>
      <c r="H18" s="150"/>
      <c r="I18" s="151"/>
      <c r="J18" s="18"/>
      <c r="K18" s="18"/>
      <c r="L18" s="18"/>
    </row>
    <row r="19" spans="1:12" ht="12.75">
      <c r="A19" s="36"/>
      <c r="B19" s="36"/>
      <c r="C19" s="39"/>
      <c r="D19" s="27"/>
      <c r="E19" s="27"/>
      <c r="F19" s="27"/>
      <c r="G19" s="27"/>
      <c r="H19" s="27"/>
      <c r="I19" s="27"/>
      <c r="J19" s="18"/>
      <c r="K19" s="18"/>
      <c r="L19" s="18"/>
    </row>
    <row r="20" spans="1:12" ht="12.75">
      <c r="A20" s="137" t="s">
        <v>265</v>
      </c>
      <c r="B20" s="138"/>
      <c r="C20" s="152"/>
      <c r="D20" s="150"/>
      <c r="E20" s="150"/>
      <c r="F20" s="150"/>
      <c r="G20" s="150"/>
      <c r="H20" s="150"/>
      <c r="I20" s="151"/>
      <c r="J20" s="18"/>
      <c r="K20" s="18"/>
      <c r="L20" s="18"/>
    </row>
    <row r="21" spans="1:12" ht="12.75">
      <c r="A21" s="36"/>
      <c r="B21" s="36"/>
      <c r="C21" s="39"/>
      <c r="D21" s="27"/>
      <c r="E21" s="27"/>
      <c r="F21" s="27"/>
      <c r="G21" s="27"/>
      <c r="H21" s="27"/>
      <c r="I21" s="27"/>
      <c r="J21" s="18"/>
      <c r="K21" s="18"/>
      <c r="L21" s="18"/>
    </row>
    <row r="22" spans="1:12" ht="12.75">
      <c r="A22" s="137" t="s">
        <v>266</v>
      </c>
      <c r="B22" s="138"/>
      <c r="C22" s="92">
        <v>133</v>
      </c>
      <c r="D22" s="139" t="s">
        <v>317</v>
      </c>
      <c r="E22" s="167"/>
      <c r="F22" s="168"/>
      <c r="G22" s="183"/>
      <c r="H22" s="184"/>
      <c r="I22" s="40"/>
      <c r="J22" s="18"/>
      <c r="K22" s="18"/>
      <c r="L22" s="18"/>
    </row>
    <row r="23" spans="1:12" ht="12.75">
      <c r="A23" s="36"/>
      <c r="B23" s="36"/>
      <c r="C23" s="27"/>
      <c r="D23" s="41"/>
      <c r="E23" s="41"/>
      <c r="F23" s="41"/>
      <c r="G23" s="41"/>
      <c r="H23" s="27"/>
      <c r="I23" s="28"/>
      <c r="J23" s="18"/>
      <c r="K23" s="18"/>
      <c r="L23" s="18"/>
    </row>
    <row r="24" spans="1:12" ht="12.75">
      <c r="A24" s="137" t="s">
        <v>267</v>
      </c>
      <c r="B24" s="138"/>
      <c r="C24" s="92">
        <v>21</v>
      </c>
      <c r="D24" s="139" t="s">
        <v>319</v>
      </c>
      <c r="E24" s="167"/>
      <c r="F24" s="167"/>
      <c r="G24" s="168"/>
      <c r="H24" s="34" t="s">
        <v>268</v>
      </c>
      <c r="I24" s="130">
        <v>11894</v>
      </c>
      <c r="J24" s="18"/>
      <c r="K24" s="18"/>
      <c r="L24" s="18"/>
    </row>
    <row r="25" spans="1:12" ht="12.75">
      <c r="A25" s="36"/>
      <c r="B25" s="36"/>
      <c r="C25" s="27"/>
      <c r="D25" s="41"/>
      <c r="E25" s="41"/>
      <c r="F25" s="41"/>
      <c r="G25" s="36"/>
      <c r="H25" s="36" t="s">
        <v>269</v>
      </c>
      <c r="I25" s="39"/>
      <c r="J25" s="18"/>
      <c r="K25" s="18"/>
      <c r="L25" s="18"/>
    </row>
    <row r="26" spans="1:12" ht="12.75">
      <c r="A26" s="137" t="s">
        <v>270</v>
      </c>
      <c r="B26" s="138"/>
      <c r="C26" s="93" t="s">
        <v>320</v>
      </c>
      <c r="D26" s="42"/>
      <c r="E26" s="18"/>
      <c r="F26" s="43"/>
      <c r="G26" s="137" t="s">
        <v>271</v>
      </c>
      <c r="H26" s="138"/>
      <c r="I26" s="44"/>
      <c r="J26" s="18"/>
      <c r="K26" s="18"/>
      <c r="L26" s="18"/>
    </row>
    <row r="27" spans="1:12" ht="12.75">
      <c r="A27" s="36"/>
      <c r="B27" s="36"/>
      <c r="C27" s="27"/>
      <c r="D27" s="43"/>
      <c r="E27" s="43"/>
      <c r="F27" s="43"/>
      <c r="G27" s="43"/>
      <c r="H27" s="27"/>
      <c r="I27" s="45"/>
      <c r="J27" s="18"/>
      <c r="K27" s="18"/>
      <c r="L27" s="18"/>
    </row>
    <row r="28" spans="1:12" ht="12.75">
      <c r="A28" s="159" t="s">
        <v>272</v>
      </c>
      <c r="B28" s="160"/>
      <c r="C28" s="161"/>
      <c r="D28" s="161"/>
      <c r="E28" s="185" t="s">
        <v>273</v>
      </c>
      <c r="F28" s="186"/>
      <c r="G28" s="186"/>
      <c r="H28" s="187" t="s">
        <v>274</v>
      </c>
      <c r="I28" s="187"/>
      <c r="J28" s="18"/>
      <c r="K28" s="18"/>
      <c r="L28" s="18"/>
    </row>
    <row r="29" spans="1:12" ht="12.75">
      <c r="A29" s="139" t="s">
        <v>321</v>
      </c>
      <c r="B29" s="167"/>
      <c r="C29" s="167"/>
      <c r="D29" s="168"/>
      <c r="E29" s="169" t="s">
        <v>322</v>
      </c>
      <c r="F29" s="170"/>
      <c r="G29" s="171"/>
      <c r="H29" s="178" t="s">
        <v>313</v>
      </c>
      <c r="I29" s="146"/>
      <c r="J29" s="18"/>
      <c r="K29" s="18"/>
      <c r="L29" s="18"/>
    </row>
    <row r="30" spans="1:12" ht="12.75">
      <c r="A30" s="153" t="s">
        <v>323</v>
      </c>
      <c r="B30" s="154"/>
      <c r="C30" s="154"/>
      <c r="D30" s="155"/>
      <c r="E30" s="162" t="s">
        <v>322</v>
      </c>
      <c r="F30" s="163"/>
      <c r="G30" s="164"/>
      <c r="H30" s="179" t="s">
        <v>324</v>
      </c>
      <c r="I30" s="166"/>
      <c r="J30" s="18"/>
      <c r="K30" s="18"/>
      <c r="L30" s="18"/>
    </row>
    <row r="31" spans="1:12" ht="12.75">
      <c r="A31" s="153" t="s">
        <v>371</v>
      </c>
      <c r="B31" s="154"/>
      <c r="C31" s="154"/>
      <c r="D31" s="155"/>
      <c r="E31" s="162" t="s">
        <v>322</v>
      </c>
      <c r="F31" s="163"/>
      <c r="G31" s="164"/>
      <c r="H31" s="165" t="s">
        <v>325</v>
      </c>
      <c r="I31" s="166"/>
      <c r="J31" s="18"/>
      <c r="K31" s="18"/>
      <c r="L31" s="18"/>
    </row>
    <row r="32" spans="1:12" ht="12.75">
      <c r="A32" s="153" t="s">
        <v>326</v>
      </c>
      <c r="B32" s="154"/>
      <c r="C32" s="154"/>
      <c r="D32" s="155"/>
      <c r="E32" s="162" t="s">
        <v>322</v>
      </c>
      <c r="F32" s="163"/>
      <c r="G32" s="164"/>
      <c r="H32" s="165" t="s">
        <v>327</v>
      </c>
      <c r="I32" s="166"/>
      <c r="J32" s="18"/>
      <c r="K32" s="18"/>
      <c r="L32" s="18"/>
    </row>
    <row r="33" spans="1:12" ht="12.75">
      <c r="A33" s="153" t="s">
        <v>383</v>
      </c>
      <c r="B33" s="154"/>
      <c r="C33" s="154"/>
      <c r="D33" s="155"/>
      <c r="E33" s="162" t="s">
        <v>322</v>
      </c>
      <c r="F33" s="163"/>
      <c r="G33" s="164"/>
      <c r="H33" s="165" t="s">
        <v>384</v>
      </c>
      <c r="I33" s="166"/>
      <c r="J33" s="18"/>
      <c r="K33" s="18"/>
      <c r="L33" s="18"/>
    </row>
    <row r="34" spans="1:12" ht="12.75">
      <c r="A34" s="153" t="s">
        <v>328</v>
      </c>
      <c r="B34" s="154"/>
      <c r="C34" s="154"/>
      <c r="D34" s="155"/>
      <c r="E34" s="162" t="s">
        <v>329</v>
      </c>
      <c r="F34" s="163"/>
      <c r="G34" s="164"/>
      <c r="H34" s="179" t="s">
        <v>330</v>
      </c>
      <c r="I34" s="166"/>
      <c r="J34" s="18"/>
      <c r="K34" s="18"/>
      <c r="L34" s="18"/>
    </row>
    <row r="35" spans="1:12" ht="12.75">
      <c r="A35" s="153" t="s">
        <v>377</v>
      </c>
      <c r="B35" s="154"/>
      <c r="C35" s="154"/>
      <c r="D35" s="155"/>
      <c r="E35" s="162" t="s">
        <v>322</v>
      </c>
      <c r="F35" s="163"/>
      <c r="G35" s="164"/>
      <c r="H35" s="165" t="s">
        <v>387</v>
      </c>
      <c r="I35" s="166"/>
      <c r="J35" s="18"/>
      <c r="K35" s="18"/>
      <c r="L35" s="18"/>
    </row>
    <row r="36" spans="1:12" ht="12.75">
      <c r="A36" s="153" t="s">
        <v>331</v>
      </c>
      <c r="B36" s="154"/>
      <c r="C36" s="154"/>
      <c r="D36" s="155"/>
      <c r="E36" s="156" t="s">
        <v>322</v>
      </c>
      <c r="F36" s="157"/>
      <c r="G36" s="158"/>
      <c r="H36" s="145" t="s">
        <v>332</v>
      </c>
      <c r="I36" s="146"/>
      <c r="J36" s="18"/>
      <c r="K36" s="18"/>
      <c r="L36" s="18"/>
    </row>
    <row r="37" spans="1:12" ht="12.75">
      <c r="A37" s="153" t="s">
        <v>373</v>
      </c>
      <c r="B37" s="154"/>
      <c r="C37" s="154"/>
      <c r="D37" s="155"/>
      <c r="E37" s="156" t="s">
        <v>322</v>
      </c>
      <c r="F37" s="157"/>
      <c r="G37" s="158"/>
      <c r="H37" s="145" t="s">
        <v>333</v>
      </c>
      <c r="I37" s="146"/>
      <c r="J37" s="18"/>
      <c r="K37" s="18"/>
      <c r="L37" s="18"/>
    </row>
    <row r="38" spans="1:12" ht="12.75">
      <c r="A38" s="153" t="s">
        <v>397</v>
      </c>
      <c r="B38" s="154"/>
      <c r="C38" s="154"/>
      <c r="D38" s="155"/>
      <c r="E38" s="156" t="s">
        <v>374</v>
      </c>
      <c r="F38" s="157"/>
      <c r="G38" s="158"/>
      <c r="H38" s="145" t="s">
        <v>334</v>
      </c>
      <c r="I38" s="146"/>
      <c r="J38" s="18"/>
      <c r="K38" s="18"/>
      <c r="L38" s="18"/>
    </row>
    <row r="39" spans="1:12" ht="12.75">
      <c r="A39" s="153" t="s">
        <v>335</v>
      </c>
      <c r="B39" s="190"/>
      <c r="C39" s="190"/>
      <c r="D39" s="191"/>
      <c r="E39" s="156" t="s">
        <v>336</v>
      </c>
      <c r="F39" s="157"/>
      <c r="G39" s="158"/>
      <c r="H39" s="145" t="s">
        <v>337</v>
      </c>
      <c r="I39" s="146"/>
      <c r="J39" s="18"/>
      <c r="K39" s="18"/>
      <c r="L39" s="18"/>
    </row>
    <row r="40" spans="1:12" ht="12.75">
      <c r="A40" s="180" t="s">
        <v>395</v>
      </c>
      <c r="B40" s="181"/>
      <c r="C40" s="181"/>
      <c r="D40" s="182"/>
      <c r="E40" s="156" t="s">
        <v>379</v>
      </c>
      <c r="F40" s="157"/>
      <c r="G40" s="158"/>
      <c r="H40" s="145" t="s">
        <v>380</v>
      </c>
      <c r="I40" s="146"/>
      <c r="J40" s="18"/>
      <c r="K40" s="18"/>
      <c r="L40" s="18"/>
    </row>
    <row r="41" spans="1:12" ht="12.75" customHeight="1">
      <c r="A41" s="180" t="s">
        <v>395</v>
      </c>
      <c r="B41" s="181"/>
      <c r="C41" s="181"/>
      <c r="D41" s="182"/>
      <c r="E41" s="156" t="s">
        <v>365</v>
      </c>
      <c r="F41" s="188"/>
      <c r="G41" s="189"/>
      <c r="H41" s="145" t="s">
        <v>366</v>
      </c>
      <c r="I41" s="146"/>
      <c r="J41" s="18"/>
      <c r="K41" s="18"/>
      <c r="L41" s="18"/>
    </row>
    <row r="42" spans="1:12" ht="12.75">
      <c r="A42" s="180" t="s">
        <v>400</v>
      </c>
      <c r="B42" s="181"/>
      <c r="C42" s="181"/>
      <c r="D42" s="182"/>
      <c r="E42" s="156" t="s">
        <v>367</v>
      </c>
      <c r="F42" s="188"/>
      <c r="G42" s="189"/>
      <c r="H42" s="145" t="s">
        <v>368</v>
      </c>
      <c r="I42" s="146"/>
      <c r="J42" s="18"/>
      <c r="K42" s="18"/>
      <c r="L42" s="18"/>
    </row>
    <row r="43" spans="1:12" ht="12.75">
      <c r="A43" s="153" t="s">
        <v>338</v>
      </c>
      <c r="B43" s="154"/>
      <c r="C43" s="154"/>
      <c r="D43" s="155"/>
      <c r="E43" s="156" t="s">
        <v>322</v>
      </c>
      <c r="F43" s="157"/>
      <c r="G43" s="158"/>
      <c r="H43" s="145" t="s">
        <v>339</v>
      </c>
      <c r="I43" s="146"/>
      <c r="J43" s="18"/>
      <c r="K43" s="18"/>
      <c r="L43" s="18"/>
    </row>
    <row r="44" spans="1:12" ht="12.75">
      <c r="A44" s="94" t="s">
        <v>378</v>
      </c>
      <c r="B44" s="95"/>
      <c r="C44" s="95"/>
      <c r="D44" s="96"/>
      <c r="E44" s="156" t="s">
        <v>322</v>
      </c>
      <c r="F44" s="157"/>
      <c r="G44" s="158"/>
      <c r="H44" s="145" t="s">
        <v>340</v>
      </c>
      <c r="I44" s="146"/>
      <c r="J44" s="18"/>
      <c r="K44" s="18"/>
      <c r="L44" s="18"/>
    </row>
    <row r="45" spans="1:12" ht="12.75">
      <c r="A45" s="153" t="s">
        <v>341</v>
      </c>
      <c r="B45" s="154"/>
      <c r="C45" s="154"/>
      <c r="D45" s="155"/>
      <c r="E45" s="156" t="s">
        <v>322</v>
      </c>
      <c r="F45" s="157"/>
      <c r="G45" s="158"/>
      <c r="H45" s="145" t="s">
        <v>342</v>
      </c>
      <c r="I45" s="146"/>
      <c r="J45" s="18"/>
      <c r="K45" s="18"/>
      <c r="L45" s="18"/>
    </row>
    <row r="46" spans="1:12" ht="12.75">
      <c r="A46" s="153" t="s">
        <v>343</v>
      </c>
      <c r="B46" s="154"/>
      <c r="C46" s="154"/>
      <c r="D46" s="155"/>
      <c r="E46" s="156" t="s">
        <v>344</v>
      </c>
      <c r="F46" s="157"/>
      <c r="G46" s="158"/>
      <c r="H46" s="145" t="s">
        <v>345</v>
      </c>
      <c r="I46" s="146"/>
      <c r="J46" s="18"/>
      <c r="K46" s="18"/>
      <c r="L46" s="18"/>
    </row>
    <row r="47" spans="1:12" ht="12.75">
      <c r="A47" s="153" t="s">
        <v>385</v>
      </c>
      <c r="B47" s="154"/>
      <c r="C47" s="154"/>
      <c r="D47" s="155"/>
      <c r="E47" s="156" t="s">
        <v>322</v>
      </c>
      <c r="F47" s="157"/>
      <c r="G47" s="158"/>
      <c r="H47" s="145" t="s">
        <v>386</v>
      </c>
      <c r="I47" s="146"/>
      <c r="J47" s="18"/>
      <c r="K47" s="18"/>
      <c r="L47" s="18"/>
    </row>
    <row r="48" spans="1:12" ht="12.75">
      <c r="A48" s="153" t="s">
        <v>370</v>
      </c>
      <c r="B48" s="154"/>
      <c r="C48" s="154"/>
      <c r="D48" s="155"/>
      <c r="E48" s="156" t="s">
        <v>322</v>
      </c>
      <c r="F48" s="157"/>
      <c r="G48" s="158"/>
      <c r="H48" s="145" t="s">
        <v>352</v>
      </c>
      <c r="I48" s="146"/>
      <c r="J48" s="18"/>
      <c r="K48" s="18"/>
      <c r="L48" s="18"/>
    </row>
    <row r="49" spans="1:12" ht="12.75">
      <c r="A49" s="153" t="s">
        <v>346</v>
      </c>
      <c r="B49" s="190"/>
      <c r="C49" s="190"/>
      <c r="D49" s="191"/>
      <c r="E49" s="156" t="s">
        <v>347</v>
      </c>
      <c r="F49" s="214"/>
      <c r="G49" s="215"/>
      <c r="H49" s="211" t="s">
        <v>348</v>
      </c>
      <c r="I49" s="212"/>
      <c r="J49" s="18"/>
      <c r="K49" s="18"/>
      <c r="L49" s="18"/>
    </row>
    <row r="50" spans="1:12" ht="12.75">
      <c r="A50" s="180" t="s">
        <v>369</v>
      </c>
      <c r="B50" s="195"/>
      <c r="C50" s="195"/>
      <c r="D50" s="196"/>
      <c r="E50" s="156" t="s">
        <v>322</v>
      </c>
      <c r="F50" s="157"/>
      <c r="G50" s="158"/>
      <c r="H50" s="165" t="s">
        <v>372</v>
      </c>
      <c r="I50" s="179"/>
      <c r="J50" s="18"/>
      <c r="K50" s="18"/>
      <c r="L50" s="18"/>
    </row>
    <row r="51" spans="1:12" ht="12.75">
      <c r="A51" s="180" t="s">
        <v>375</v>
      </c>
      <c r="B51" s="181"/>
      <c r="C51" s="181"/>
      <c r="D51" s="182"/>
      <c r="E51" s="156" t="s">
        <v>347</v>
      </c>
      <c r="F51" s="157"/>
      <c r="G51" s="158"/>
      <c r="H51" s="165" t="s">
        <v>376</v>
      </c>
      <c r="I51" s="179"/>
      <c r="J51" s="18"/>
      <c r="K51" s="18"/>
      <c r="L51" s="18"/>
    </row>
    <row r="52" spans="1:12" ht="12.75" customHeight="1">
      <c r="A52" s="153" t="s">
        <v>349</v>
      </c>
      <c r="B52" s="154"/>
      <c r="C52" s="154"/>
      <c r="D52" s="155"/>
      <c r="E52" s="156" t="s">
        <v>350</v>
      </c>
      <c r="F52" s="157"/>
      <c r="G52" s="158"/>
      <c r="H52" s="145" t="s">
        <v>351</v>
      </c>
      <c r="I52" s="146"/>
      <c r="J52" s="18"/>
      <c r="K52" s="18"/>
      <c r="L52" s="18"/>
    </row>
    <row r="53" spans="1:12" ht="12.75" customHeight="1">
      <c r="A53" s="153" t="s">
        <v>392</v>
      </c>
      <c r="B53" s="154"/>
      <c r="C53" s="154"/>
      <c r="D53" s="155"/>
      <c r="E53" s="156" t="s">
        <v>393</v>
      </c>
      <c r="F53" s="157"/>
      <c r="G53" s="158"/>
      <c r="H53" s="145" t="s">
        <v>394</v>
      </c>
      <c r="I53" s="146"/>
      <c r="J53" s="18"/>
      <c r="K53" s="18"/>
      <c r="L53" s="18"/>
    </row>
    <row r="54" spans="1:12" ht="12.75">
      <c r="A54" s="46"/>
      <c r="B54" s="46"/>
      <c r="C54" s="47"/>
      <c r="D54" s="48"/>
      <c r="E54" s="27"/>
      <c r="F54" s="47"/>
      <c r="G54" s="48"/>
      <c r="H54" s="27"/>
      <c r="I54" s="27"/>
      <c r="J54" s="18"/>
      <c r="K54" s="18"/>
      <c r="L54" s="18"/>
    </row>
    <row r="55" spans="1:12" ht="12.75">
      <c r="A55" s="198" t="s">
        <v>275</v>
      </c>
      <c r="B55" s="199"/>
      <c r="C55" s="139" t="s">
        <v>381</v>
      </c>
      <c r="D55" s="200"/>
      <c r="E55" s="200"/>
      <c r="F55" s="200"/>
      <c r="G55" s="200"/>
      <c r="H55" s="200"/>
      <c r="I55" s="200"/>
      <c r="J55" s="18"/>
      <c r="K55" s="18"/>
      <c r="L55" s="18"/>
    </row>
    <row r="56" spans="1:12" ht="12.75">
      <c r="A56" s="36"/>
      <c r="B56" s="36"/>
      <c r="C56" s="49" t="s">
        <v>276</v>
      </c>
      <c r="D56" s="28"/>
      <c r="E56" s="28"/>
      <c r="F56" s="28"/>
      <c r="G56" s="28"/>
      <c r="H56" s="28"/>
      <c r="I56" s="28"/>
      <c r="J56" s="18"/>
      <c r="K56" s="18"/>
      <c r="L56" s="18"/>
    </row>
    <row r="57" spans="1:12" ht="12.75">
      <c r="A57" s="198" t="s">
        <v>277</v>
      </c>
      <c r="B57" s="199"/>
      <c r="C57" s="192" t="s">
        <v>354</v>
      </c>
      <c r="D57" s="193"/>
      <c r="E57" s="194"/>
      <c r="F57" s="28"/>
      <c r="G57" s="34" t="s">
        <v>278</v>
      </c>
      <c r="H57" s="192" t="s">
        <v>355</v>
      </c>
      <c r="I57" s="194"/>
      <c r="J57" s="18"/>
      <c r="K57" s="18"/>
      <c r="L57" s="18"/>
    </row>
    <row r="58" spans="1:12" ht="12.75">
      <c r="A58" s="36"/>
      <c r="B58" s="36"/>
      <c r="C58" s="49"/>
      <c r="D58" s="28"/>
      <c r="E58" s="28"/>
      <c r="F58" s="28"/>
      <c r="G58" s="28"/>
      <c r="H58" s="28"/>
      <c r="I58" s="28"/>
      <c r="J58" s="18"/>
      <c r="K58" s="18"/>
      <c r="L58" s="18"/>
    </row>
    <row r="59" spans="1:12" ht="12.75">
      <c r="A59" s="198" t="s">
        <v>264</v>
      </c>
      <c r="B59" s="199"/>
      <c r="C59" s="203" t="s">
        <v>382</v>
      </c>
      <c r="D59" s="193"/>
      <c r="E59" s="193"/>
      <c r="F59" s="193"/>
      <c r="G59" s="193"/>
      <c r="H59" s="193"/>
      <c r="I59" s="194"/>
      <c r="J59" s="18"/>
      <c r="K59" s="18"/>
      <c r="L59" s="18"/>
    </row>
    <row r="60" spans="1:12" ht="12.75">
      <c r="A60" s="36"/>
      <c r="B60" s="36"/>
      <c r="C60" s="28"/>
      <c r="D60" s="28"/>
      <c r="E60" s="28"/>
      <c r="F60" s="28"/>
      <c r="G60" s="28"/>
      <c r="H60" s="28"/>
      <c r="I60" s="28"/>
      <c r="J60" s="18"/>
      <c r="K60" s="18"/>
      <c r="L60" s="18"/>
    </row>
    <row r="61" spans="1:12" ht="12.75">
      <c r="A61" s="137" t="s">
        <v>279</v>
      </c>
      <c r="B61" s="138"/>
      <c r="C61" s="192" t="s">
        <v>399</v>
      </c>
      <c r="D61" s="193"/>
      <c r="E61" s="193"/>
      <c r="F61" s="193"/>
      <c r="G61" s="193"/>
      <c r="H61" s="193"/>
      <c r="I61" s="141"/>
      <c r="J61" s="18"/>
      <c r="K61" s="18"/>
      <c r="L61" s="18"/>
    </row>
    <row r="62" spans="1:12" ht="12.75">
      <c r="A62" s="50"/>
      <c r="B62" s="50"/>
      <c r="C62" s="206" t="s">
        <v>398</v>
      </c>
      <c r="D62" s="207"/>
      <c r="E62" s="207"/>
      <c r="F62" s="207"/>
      <c r="G62" s="207"/>
      <c r="H62" s="207"/>
      <c r="I62" s="52"/>
      <c r="J62" s="18"/>
      <c r="K62" s="18"/>
      <c r="L62" s="18"/>
    </row>
    <row r="63" spans="1:12" ht="12.75">
      <c r="A63" s="50"/>
      <c r="B63" s="50"/>
      <c r="C63" s="51"/>
      <c r="D63" s="51"/>
      <c r="E63" s="51"/>
      <c r="F63" s="51"/>
      <c r="G63" s="51"/>
      <c r="H63" s="51"/>
      <c r="I63" s="52"/>
      <c r="J63" s="18"/>
      <c r="K63" s="18"/>
      <c r="L63" s="18"/>
    </row>
    <row r="64" spans="1:12" ht="12.75">
      <c r="A64" s="50"/>
      <c r="B64" s="204" t="s">
        <v>280</v>
      </c>
      <c r="C64" s="205"/>
      <c r="D64" s="205"/>
      <c r="E64" s="205"/>
      <c r="F64" s="87"/>
      <c r="G64" s="87"/>
      <c r="H64" s="88"/>
      <c r="I64" s="88"/>
      <c r="J64" s="18"/>
      <c r="K64" s="18"/>
      <c r="L64" s="18"/>
    </row>
    <row r="65" spans="1:12" ht="12.75">
      <c r="A65" s="50"/>
      <c r="B65" s="89" t="s">
        <v>312</v>
      </c>
      <c r="C65" s="90"/>
      <c r="D65" s="90"/>
      <c r="E65" s="90"/>
      <c r="F65" s="90"/>
      <c r="G65" s="90"/>
      <c r="H65" s="213" t="s">
        <v>306</v>
      </c>
      <c r="I65" s="213"/>
      <c r="J65" s="18"/>
      <c r="K65" s="18"/>
      <c r="L65" s="18"/>
    </row>
    <row r="66" spans="1:12" ht="12.75">
      <c r="A66" s="50"/>
      <c r="B66" s="89" t="s">
        <v>307</v>
      </c>
      <c r="C66" s="90"/>
      <c r="D66" s="90"/>
      <c r="E66" s="90"/>
      <c r="F66" s="90"/>
      <c r="G66" s="90"/>
      <c r="H66" s="213"/>
      <c r="I66" s="213"/>
      <c r="J66" s="18"/>
      <c r="K66" s="18"/>
      <c r="L66" s="18"/>
    </row>
    <row r="67" spans="1:12" ht="12.75">
      <c r="A67" s="50"/>
      <c r="B67" s="89" t="s">
        <v>308</v>
      </c>
      <c r="C67" s="90"/>
      <c r="D67" s="90"/>
      <c r="E67" s="90"/>
      <c r="F67" s="90"/>
      <c r="G67" s="90"/>
      <c r="H67" s="213"/>
      <c r="I67" s="213"/>
      <c r="J67" s="18"/>
      <c r="K67" s="18"/>
      <c r="L67" s="18"/>
    </row>
    <row r="68" spans="1:12" ht="12.75">
      <c r="A68" s="50"/>
      <c r="B68" s="89" t="s">
        <v>309</v>
      </c>
      <c r="C68" s="91"/>
      <c r="D68" s="91"/>
      <c r="E68" s="91"/>
      <c r="F68" s="91"/>
      <c r="G68" s="91"/>
      <c r="H68" s="213"/>
      <c r="I68" s="213"/>
      <c r="J68" s="18"/>
      <c r="K68" s="18"/>
      <c r="L68" s="18"/>
    </row>
    <row r="69" spans="1:12" ht="12.75">
      <c r="A69" s="50"/>
      <c r="B69" s="89" t="s">
        <v>310</v>
      </c>
      <c r="C69" s="91"/>
      <c r="D69" s="91"/>
      <c r="E69" s="91"/>
      <c r="F69" s="91"/>
      <c r="G69" s="91"/>
      <c r="H69" s="213"/>
      <c r="I69" s="213"/>
      <c r="J69" s="18"/>
      <c r="K69" s="18"/>
      <c r="L69" s="18"/>
    </row>
    <row r="70" spans="1:12" ht="12.75">
      <c r="A70" s="50"/>
      <c r="B70" s="50"/>
      <c r="C70" s="51"/>
      <c r="D70" s="51"/>
      <c r="E70" s="51"/>
      <c r="F70" s="51"/>
      <c r="G70" s="51"/>
      <c r="H70" s="51"/>
      <c r="I70" s="52"/>
      <c r="J70" s="18"/>
      <c r="K70" s="18"/>
      <c r="L70" s="18"/>
    </row>
    <row r="71" spans="1:12" ht="13.5" thickBot="1">
      <c r="A71" s="53" t="s">
        <v>281</v>
      </c>
      <c r="B71" s="28"/>
      <c r="C71" s="28"/>
      <c r="D71" s="28"/>
      <c r="E71" s="28"/>
      <c r="F71" s="28"/>
      <c r="G71" s="54"/>
      <c r="H71" s="55"/>
      <c r="I71" s="54"/>
      <c r="J71" s="18"/>
      <c r="K71" s="18"/>
      <c r="L71" s="18"/>
    </row>
    <row r="72" spans="1:12" ht="12.75">
      <c r="A72" s="28"/>
      <c r="B72" s="28"/>
      <c r="C72" s="28"/>
      <c r="D72" s="28"/>
      <c r="E72" s="50" t="s">
        <v>282</v>
      </c>
      <c r="F72" s="18"/>
      <c r="G72" s="208" t="s">
        <v>283</v>
      </c>
      <c r="H72" s="209"/>
      <c r="I72" s="210"/>
      <c r="J72" s="18"/>
      <c r="K72" s="18"/>
      <c r="L72" s="18"/>
    </row>
    <row r="73" spans="1:12" ht="12.75">
      <c r="A73" s="56"/>
      <c r="B73" s="56"/>
      <c r="C73" s="33"/>
      <c r="D73" s="33"/>
      <c r="E73" s="33"/>
      <c r="F73" s="33"/>
      <c r="G73" s="201"/>
      <c r="H73" s="202"/>
      <c r="I73" s="33"/>
      <c r="J73" s="18"/>
      <c r="K73" s="18"/>
      <c r="L73" s="18"/>
    </row>
  </sheetData>
  <sheetProtection/>
  <protectedRanges>
    <protectedRange sqref="E2 H2 I24 I26 C18:I18 C20:I20" name="Range1"/>
    <protectedRange sqref="C6:D6" name="Range1_2"/>
    <protectedRange sqref="C8:D8" name="Range1_2_1"/>
    <protectedRange sqref="C10:D10" name="Range1_2_2"/>
    <protectedRange sqref="C12:I12" name="Range1_2_3"/>
    <protectedRange sqref="C14:D14" name="Range1_2_4"/>
    <protectedRange sqref="F14:I14" name="Range1_2_5"/>
    <protectedRange sqref="C16:I16" name="Range1_2_6"/>
    <protectedRange sqref="C22" name="Range1_2_7"/>
    <protectedRange sqref="D22:F22" name="Range1_2_8"/>
    <protectedRange sqref="C24" name="Range1_2_9"/>
    <protectedRange sqref="D24:G24" name="Range1_2_10"/>
    <protectedRange sqref="C26" name="Range1_2_11"/>
    <protectedRange sqref="H29:I32 E50:G51 H40:I40 A29:G40 H34:I38 A43:G48 A41:D42" name="Range1_2_12"/>
    <protectedRange sqref="E41:I41" name="Range1_2_12_1"/>
    <protectedRange sqref="H33:I33" name="Range1_2_12_3"/>
  </protectedRanges>
  <mergeCells count="119">
    <mergeCell ref="E38:G38"/>
    <mergeCell ref="E46:G46"/>
    <mergeCell ref="A33:D33"/>
    <mergeCell ref="E33:G33"/>
    <mergeCell ref="H33:I33"/>
    <mergeCell ref="A48:D48"/>
    <mergeCell ref="E48:G48"/>
    <mergeCell ref="H48:I48"/>
    <mergeCell ref="E36:G36"/>
    <mergeCell ref="H36:I36"/>
    <mergeCell ref="A45:D45"/>
    <mergeCell ref="H38:I38"/>
    <mergeCell ref="A51:D51"/>
    <mergeCell ref="E40:G40"/>
    <mergeCell ref="H40:I40"/>
    <mergeCell ref="A43:D43"/>
    <mergeCell ref="E43:G43"/>
    <mergeCell ref="A42:D42"/>
    <mergeCell ref="H42:I42"/>
    <mergeCell ref="H46:I46"/>
    <mergeCell ref="H43:I43"/>
    <mergeCell ref="A49:D49"/>
    <mergeCell ref="A32:D32"/>
    <mergeCell ref="E32:G32"/>
    <mergeCell ref="H32:I32"/>
    <mergeCell ref="E51:G51"/>
    <mergeCell ref="H51:I51"/>
    <mergeCell ref="A35:D35"/>
    <mergeCell ref="A36:D36"/>
    <mergeCell ref="E49:G49"/>
    <mergeCell ref="H49:I49"/>
    <mergeCell ref="H52:I52"/>
    <mergeCell ref="H65:I69"/>
    <mergeCell ref="A38:D38"/>
    <mergeCell ref="E34:G34"/>
    <mergeCell ref="H34:I34"/>
    <mergeCell ref="A34:D34"/>
    <mergeCell ref="E35:G35"/>
    <mergeCell ref="H35:I35"/>
    <mergeCell ref="A37:D37"/>
    <mergeCell ref="E37:G37"/>
    <mergeCell ref="G73:H73"/>
    <mergeCell ref="A59:B59"/>
    <mergeCell ref="C59:I59"/>
    <mergeCell ref="A61:B61"/>
    <mergeCell ref="C61:I61"/>
    <mergeCell ref="B64:E64"/>
    <mergeCell ref="C62:H62"/>
    <mergeCell ref="G72:I72"/>
    <mergeCell ref="A57:B57"/>
    <mergeCell ref="A1:C1"/>
    <mergeCell ref="A55:B55"/>
    <mergeCell ref="C55:I55"/>
    <mergeCell ref="E44:G44"/>
    <mergeCell ref="E39:G39"/>
    <mergeCell ref="H39:I39"/>
    <mergeCell ref="H44:I44"/>
    <mergeCell ref="A46:D46"/>
    <mergeCell ref="A41:D41"/>
    <mergeCell ref="H37:I37"/>
    <mergeCell ref="C57:E57"/>
    <mergeCell ref="H57:I57"/>
    <mergeCell ref="A50:D50"/>
    <mergeCell ref="E50:G50"/>
    <mergeCell ref="H50:I50"/>
    <mergeCell ref="A52:D52"/>
    <mergeCell ref="E52:G52"/>
    <mergeCell ref="E53:G53"/>
    <mergeCell ref="A53:D53"/>
    <mergeCell ref="H53:I53"/>
    <mergeCell ref="D24:G24"/>
    <mergeCell ref="E28:G28"/>
    <mergeCell ref="H28:I28"/>
    <mergeCell ref="A31:D31"/>
    <mergeCell ref="H45:I45"/>
    <mergeCell ref="E45:G45"/>
    <mergeCell ref="E41:G41"/>
    <mergeCell ref="H41:I41"/>
    <mergeCell ref="E42:G42"/>
    <mergeCell ref="A39:D39"/>
    <mergeCell ref="C8:D8"/>
    <mergeCell ref="H29:I29"/>
    <mergeCell ref="E30:G30"/>
    <mergeCell ref="H30:I30"/>
    <mergeCell ref="A40:D40"/>
    <mergeCell ref="A22:B22"/>
    <mergeCell ref="D22:F22"/>
    <mergeCell ref="G22:H22"/>
    <mergeCell ref="G26:H26"/>
    <mergeCell ref="A24:B24"/>
    <mergeCell ref="E31:G31"/>
    <mergeCell ref="H31:I31"/>
    <mergeCell ref="A29:D29"/>
    <mergeCell ref="E29:G29"/>
    <mergeCell ref="A2:D2"/>
    <mergeCell ref="A4:I4"/>
    <mergeCell ref="A6:B6"/>
    <mergeCell ref="C6:D6"/>
    <mergeCell ref="E6:H8"/>
    <mergeCell ref="A8:B8"/>
    <mergeCell ref="A18:B18"/>
    <mergeCell ref="C18:I18"/>
    <mergeCell ref="A20:B20"/>
    <mergeCell ref="C20:I20"/>
    <mergeCell ref="A47:D47"/>
    <mergeCell ref="E47:G47"/>
    <mergeCell ref="H47:I47"/>
    <mergeCell ref="A30:D30"/>
    <mergeCell ref="A26:B26"/>
    <mergeCell ref="A28:D2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</mergeCells>
  <conditionalFormatting sqref="H2">
    <cfRule type="cellIs" priority="2" dxfId="0" operator="lessThan" stopIfTrue="1">
      <formula>#REF!</formula>
    </cfRule>
  </conditionalFormatting>
  <hyperlinks>
    <hyperlink ref="C18" r:id="rId1" display="www.hep.hr"/>
    <hyperlink ref="C59" r:id="rId2" display="tatjana.sever@hep.hr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="140" zoomScaleSheetLayoutView="140" zoomScalePageLayoutView="0" workbookViewId="0" topLeftCell="A4">
      <selection activeCell="K70" sqref="K70"/>
    </sheetView>
  </sheetViews>
  <sheetFormatPr defaultColWidth="9.140625" defaultRowHeight="12.75"/>
  <cols>
    <col min="8" max="8" width="0.13671875" style="0" customWidth="1"/>
    <col min="10" max="11" width="15.57421875" style="0" customWidth="1"/>
  </cols>
  <sheetData>
    <row r="1" spans="1:11" ht="12.75">
      <c r="A1" s="233" t="s">
        <v>157</v>
      </c>
      <c r="B1" s="234"/>
      <c r="C1" s="234"/>
      <c r="D1" s="234"/>
      <c r="E1" s="234"/>
      <c r="F1" s="234"/>
      <c r="G1" s="234"/>
      <c r="H1" s="234"/>
      <c r="I1" s="234"/>
      <c r="J1" s="234"/>
      <c r="K1" s="235"/>
    </row>
    <row r="2" spans="1:11" ht="12.75">
      <c r="A2" s="237" t="s">
        <v>388</v>
      </c>
      <c r="B2" s="238"/>
      <c r="C2" s="238"/>
      <c r="D2" s="238"/>
      <c r="E2" s="238"/>
      <c r="F2" s="238"/>
      <c r="G2" s="238"/>
      <c r="H2" s="238"/>
      <c r="I2" s="238"/>
      <c r="J2" s="238"/>
      <c r="K2" s="236"/>
    </row>
    <row r="3" spans="1:11" ht="12.75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1" ht="12.75">
      <c r="A4" s="240" t="s">
        <v>356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 ht="23.25" thickBot="1">
      <c r="A5" s="243" t="s">
        <v>59</v>
      </c>
      <c r="B5" s="244"/>
      <c r="C5" s="244"/>
      <c r="D5" s="244"/>
      <c r="E5" s="244"/>
      <c r="F5" s="244"/>
      <c r="G5" s="244"/>
      <c r="H5" s="245"/>
      <c r="I5" s="58" t="s">
        <v>284</v>
      </c>
      <c r="J5" s="59" t="s">
        <v>113</v>
      </c>
      <c r="K5" s="59" t="s">
        <v>114</v>
      </c>
    </row>
    <row r="6" spans="1:11" ht="12.75">
      <c r="A6" s="246">
        <v>1</v>
      </c>
      <c r="B6" s="246"/>
      <c r="C6" s="246"/>
      <c r="D6" s="246"/>
      <c r="E6" s="246"/>
      <c r="F6" s="246"/>
      <c r="G6" s="246"/>
      <c r="H6" s="246"/>
      <c r="I6" s="61">
        <v>2</v>
      </c>
      <c r="J6" s="60">
        <v>3</v>
      </c>
      <c r="K6" s="60">
        <v>4</v>
      </c>
    </row>
    <row r="7" spans="1:11" ht="12.75">
      <c r="A7" s="247"/>
      <c r="B7" s="248"/>
      <c r="C7" s="248"/>
      <c r="D7" s="248"/>
      <c r="E7" s="248"/>
      <c r="F7" s="248"/>
      <c r="G7" s="248"/>
      <c r="H7" s="248"/>
      <c r="I7" s="248"/>
      <c r="J7" s="248"/>
      <c r="K7" s="249"/>
    </row>
    <row r="8" spans="1:11" ht="12.75">
      <c r="A8" s="224" t="s">
        <v>60</v>
      </c>
      <c r="B8" s="224"/>
      <c r="C8" s="224"/>
      <c r="D8" s="224"/>
      <c r="E8" s="224"/>
      <c r="F8" s="224"/>
      <c r="G8" s="224"/>
      <c r="H8" s="224"/>
      <c r="I8" s="17">
        <v>1</v>
      </c>
      <c r="J8" s="108"/>
      <c r="K8" s="108"/>
    </row>
    <row r="9" spans="1:11" ht="12.75">
      <c r="A9" s="227" t="s">
        <v>11</v>
      </c>
      <c r="B9" s="227"/>
      <c r="C9" s="227"/>
      <c r="D9" s="227"/>
      <c r="E9" s="227"/>
      <c r="F9" s="227"/>
      <c r="G9" s="227"/>
      <c r="H9" s="227"/>
      <c r="I9" s="2">
        <v>2</v>
      </c>
      <c r="J9" s="109">
        <f>J10+J17+J27+J36+J40</f>
        <v>32124186</v>
      </c>
      <c r="K9" s="109">
        <f>K10+K17+K27+K36+K40</f>
        <v>32538353</v>
      </c>
    </row>
    <row r="10" spans="1:11" ht="12.75">
      <c r="A10" s="226" t="s">
        <v>211</v>
      </c>
      <c r="B10" s="226"/>
      <c r="C10" s="226"/>
      <c r="D10" s="226"/>
      <c r="E10" s="226"/>
      <c r="F10" s="226"/>
      <c r="G10" s="226"/>
      <c r="H10" s="226"/>
      <c r="I10" s="2">
        <v>3</v>
      </c>
      <c r="J10" s="105">
        <f>SUM(J11:J16)</f>
        <v>213497</v>
      </c>
      <c r="K10" s="105">
        <f>SUM(K11:K16)</f>
        <v>240837</v>
      </c>
    </row>
    <row r="11" spans="1:11" ht="12.75">
      <c r="A11" s="226" t="s">
        <v>115</v>
      </c>
      <c r="B11" s="226"/>
      <c r="C11" s="226"/>
      <c r="D11" s="226"/>
      <c r="E11" s="226"/>
      <c r="F11" s="226"/>
      <c r="G11" s="226"/>
      <c r="H11" s="226"/>
      <c r="I11" s="2">
        <v>4</v>
      </c>
      <c r="J11" s="97">
        <v>0</v>
      </c>
      <c r="K11" s="97">
        <v>0</v>
      </c>
    </row>
    <row r="12" spans="1:11" ht="12.75">
      <c r="A12" s="226" t="s">
        <v>12</v>
      </c>
      <c r="B12" s="226"/>
      <c r="C12" s="226"/>
      <c r="D12" s="226"/>
      <c r="E12" s="226"/>
      <c r="F12" s="226"/>
      <c r="G12" s="226"/>
      <c r="H12" s="226"/>
      <c r="I12" s="2">
        <v>5</v>
      </c>
      <c r="J12" s="97">
        <v>156841</v>
      </c>
      <c r="K12" s="97">
        <v>210163</v>
      </c>
    </row>
    <row r="13" spans="1:11" ht="12.75">
      <c r="A13" s="226" t="s">
        <v>116</v>
      </c>
      <c r="B13" s="226"/>
      <c r="C13" s="226"/>
      <c r="D13" s="226"/>
      <c r="E13" s="226"/>
      <c r="F13" s="226"/>
      <c r="G13" s="226"/>
      <c r="H13" s="226"/>
      <c r="I13" s="2">
        <v>6</v>
      </c>
      <c r="J13" s="97">
        <v>0</v>
      </c>
      <c r="K13" s="97">
        <v>0</v>
      </c>
    </row>
    <row r="14" spans="1:11" ht="12.75">
      <c r="A14" s="226" t="s">
        <v>214</v>
      </c>
      <c r="B14" s="226"/>
      <c r="C14" s="226"/>
      <c r="D14" s="226"/>
      <c r="E14" s="226"/>
      <c r="F14" s="226"/>
      <c r="G14" s="226"/>
      <c r="H14" s="226"/>
      <c r="I14" s="2">
        <v>7</v>
      </c>
      <c r="J14" s="97">
        <v>9</v>
      </c>
      <c r="K14" s="97">
        <v>0</v>
      </c>
    </row>
    <row r="15" spans="1:11" ht="12.75">
      <c r="A15" s="226" t="s">
        <v>215</v>
      </c>
      <c r="B15" s="226"/>
      <c r="C15" s="226"/>
      <c r="D15" s="226"/>
      <c r="E15" s="226"/>
      <c r="F15" s="226"/>
      <c r="G15" s="226"/>
      <c r="H15" s="226"/>
      <c r="I15" s="2">
        <v>8</v>
      </c>
      <c r="J15" s="97">
        <v>55902</v>
      </c>
      <c r="K15" s="97">
        <v>30335</v>
      </c>
    </row>
    <row r="16" spans="1:11" ht="12.75">
      <c r="A16" s="226" t="s">
        <v>216</v>
      </c>
      <c r="B16" s="226"/>
      <c r="C16" s="226"/>
      <c r="D16" s="226"/>
      <c r="E16" s="226"/>
      <c r="F16" s="226"/>
      <c r="G16" s="226"/>
      <c r="H16" s="226"/>
      <c r="I16" s="2">
        <v>9</v>
      </c>
      <c r="J16" s="97">
        <v>745</v>
      </c>
      <c r="K16" s="97">
        <v>339</v>
      </c>
    </row>
    <row r="17" spans="1:11" ht="12.75">
      <c r="A17" s="226" t="s">
        <v>212</v>
      </c>
      <c r="B17" s="226"/>
      <c r="C17" s="226"/>
      <c r="D17" s="226"/>
      <c r="E17" s="226"/>
      <c r="F17" s="226"/>
      <c r="G17" s="226"/>
      <c r="H17" s="226"/>
      <c r="I17" s="2">
        <v>10</v>
      </c>
      <c r="J17" s="10">
        <f>SUM(J18:J26)</f>
        <v>30983075</v>
      </c>
      <c r="K17" s="10">
        <f>SUM(K18:K26)</f>
        <v>31323459</v>
      </c>
    </row>
    <row r="18" spans="1:11" ht="12.75">
      <c r="A18" s="226" t="s">
        <v>217</v>
      </c>
      <c r="B18" s="226"/>
      <c r="C18" s="226"/>
      <c r="D18" s="226"/>
      <c r="E18" s="226"/>
      <c r="F18" s="226"/>
      <c r="G18" s="226"/>
      <c r="H18" s="226"/>
      <c r="I18" s="2">
        <v>11</v>
      </c>
      <c r="J18" s="97">
        <v>1096770</v>
      </c>
      <c r="K18" s="97">
        <v>1035727</v>
      </c>
    </row>
    <row r="19" spans="1:11" ht="12.75">
      <c r="A19" s="226" t="s">
        <v>253</v>
      </c>
      <c r="B19" s="226"/>
      <c r="C19" s="226"/>
      <c r="D19" s="226"/>
      <c r="E19" s="226"/>
      <c r="F19" s="226"/>
      <c r="G19" s="226"/>
      <c r="H19" s="226"/>
      <c r="I19" s="2">
        <v>12</v>
      </c>
      <c r="J19" s="97">
        <v>11037318</v>
      </c>
      <c r="K19" s="97">
        <v>11046480</v>
      </c>
    </row>
    <row r="20" spans="1:11" ht="12.75">
      <c r="A20" s="226" t="s">
        <v>218</v>
      </c>
      <c r="B20" s="226"/>
      <c r="C20" s="226"/>
      <c r="D20" s="226"/>
      <c r="E20" s="226"/>
      <c r="F20" s="226"/>
      <c r="G20" s="226"/>
      <c r="H20" s="226"/>
      <c r="I20" s="2">
        <v>13</v>
      </c>
      <c r="J20" s="97">
        <v>15755841</v>
      </c>
      <c r="K20" s="97">
        <v>16281651</v>
      </c>
    </row>
    <row r="21" spans="1:11" ht="12.75">
      <c r="A21" s="226" t="s">
        <v>25</v>
      </c>
      <c r="B21" s="226"/>
      <c r="C21" s="226"/>
      <c r="D21" s="226"/>
      <c r="E21" s="226"/>
      <c r="F21" s="226"/>
      <c r="G21" s="226"/>
      <c r="H21" s="226"/>
      <c r="I21" s="2">
        <v>14</v>
      </c>
      <c r="J21" s="97">
        <v>204567</v>
      </c>
      <c r="K21" s="97">
        <v>226098</v>
      </c>
    </row>
    <row r="22" spans="1:11" ht="12.75">
      <c r="A22" s="226" t="s">
        <v>26</v>
      </c>
      <c r="B22" s="226"/>
      <c r="C22" s="226"/>
      <c r="D22" s="226"/>
      <c r="E22" s="226"/>
      <c r="F22" s="226"/>
      <c r="G22" s="226"/>
      <c r="H22" s="226"/>
      <c r="I22" s="2">
        <v>15</v>
      </c>
      <c r="J22" s="97">
        <v>0</v>
      </c>
      <c r="K22" s="97">
        <v>0</v>
      </c>
    </row>
    <row r="23" spans="1:11" ht="12.75">
      <c r="A23" s="226" t="s">
        <v>72</v>
      </c>
      <c r="B23" s="226"/>
      <c r="C23" s="226"/>
      <c r="D23" s="226"/>
      <c r="E23" s="226"/>
      <c r="F23" s="226"/>
      <c r="G23" s="226"/>
      <c r="H23" s="226"/>
      <c r="I23" s="2">
        <v>16</v>
      </c>
      <c r="J23" s="97">
        <v>37001</v>
      </c>
      <c r="K23" s="97">
        <v>15301</v>
      </c>
    </row>
    <row r="24" spans="1:11" ht="12.75">
      <c r="A24" s="226" t="s">
        <v>73</v>
      </c>
      <c r="B24" s="226"/>
      <c r="C24" s="226"/>
      <c r="D24" s="226"/>
      <c r="E24" s="226"/>
      <c r="F24" s="226"/>
      <c r="G24" s="226"/>
      <c r="H24" s="226"/>
      <c r="I24" s="2">
        <v>17</v>
      </c>
      <c r="J24" s="97">
        <v>2615922</v>
      </c>
      <c r="K24" s="97">
        <v>2408429</v>
      </c>
    </row>
    <row r="25" spans="1:11" ht="12.75">
      <c r="A25" s="226" t="s">
        <v>74</v>
      </c>
      <c r="B25" s="226"/>
      <c r="C25" s="226"/>
      <c r="D25" s="226"/>
      <c r="E25" s="226"/>
      <c r="F25" s="226"/>
      <c r="G25" s="226"/>
      <c r="H25" s="226"/>
      <c r="I25" s="2">
        <v>18</v>
      </c>
      <c r="J25" s="97">
        <v>4165</v>
      </c>
      <c r="K25" s="97">
        <v>4143</v>
      </c>
    </row>
    <row r="26" spans="1:11" ht="12.75">
      <c r="A26" s="226" t="s">
        <v>75</v>
      </c>
      <c r="B26" s="226"/>
      <c r="C26" s="226"/>
      <c r="D26" s="226"/>
      <c r="E26" s="226"/>
      <c r="F26" s="226"/>
      <c r="G26" s="226"/>
      <c r="H26" s="226"/>
      <c r="I26" s="2">
        <v>19</v>
      </c>
      <c r="J26" s="97">
        <v>231491</v>
      </c>
      <c r="K26" s="97">
        <v>305630</v>
      </c>
    </row>
    <row r="27" spans="1:11" ht="12.75">
      <c r="A27" s="226" t="s">
        <v>196</v>
      </c>
      <c r="B27" s="226"/>
      <c r="C27" s="226"/>
      <c r="D27" s="226"/>
      <c r="E27" s="226"/>
      <c r="F27" s="226"/>
      <c r="G27" s="226"/>
      <c r="H27" s="226"/>
      <c r="I27" s="2">
        <v>20</v>
      </c>
      <c r="J27" s="124">
        <f>SUM(J28:J35)</f>
        <v>330707</v>
      </c>
      <c r="K27" s="124">
        <f>SUM(K28:K35)</f>
        <v>326361</v>
      </c>
    </row>
    <row r="28" spans="1:11" s="123" customFormat="1" ht="12.75">
      <c r="A28" s="232" t="s">
        <v>76</v>
      </c>
      <c r="B28" s="232"/>
      <c r="C28" s="232"/>
      <c r="D28" s="232"/>
      <c r="E28" s="232"/>
      <c r="F28" s="232"/>
      <c r="G28" s="232"/>
      <c r="H28" s="232"/>
      <c r="I28" s="125">
        <v>21</v>
      </c>
      <c r="J28" s="129"/>
      <c r="K28" s="129"/>
    </row>
    <row r="29" spans="1:11" ht="12.75">
      <c r="A29" s="226" t="s">
        <v>77</v>
      </c>
      <c r="B29" s="226"/>
      <c r="C29" s="226"/>
      <c r="D29" s="226"/>
      <c r="E29" s="226"/>
      <c r="F29" s="226"/>
      <c r="G29" s="226"/>
      <c r="H29" s="226"/>
      <c r="I29" s="2">
        <v>22</v>
      </c>
      <c r="J29" s="128">
        <v>0</v>
      </c>
      <c r="K29" s="128">
        <v>0</v>
      </c>
    </row>
    <row r="30" spans="1:11" ht="12.75">
      <c r="A30" s="232" t="s">
        <v>78</v>
      </c>
      <c r="B30" s="232"/>
      <c r="C30" s="232"/>
      <c r="D30" s="232"/>
      <c r="E30" s="232"/>
      <c r="F30" s="232"/>
      <c r="G30" s="232"/>
      <c r="H30" s="232"/>
      <c r="I30" s="125">
        <v>23</v>
      </c>
      <c r="J30" s="129">
        <v>7445</v>
      </c>
      <c r="K30" s="129">
        <v>1445</v>
      </c>
    </row>
    <row r="31" spans="1:11" ht="12.75">
      <c r="A31" s="232" t="s">
        <v>83</v>
      </c>
      <c r="B31" s="232"/>
      <c r="C31" s="232"/>
      <c r="D31" s="232"/>
      <c r="E31" s="232"/>
      <c r="F31" s="232"/>
      <c r="G31" s="232"/>
      <c r="H31" s="232"/>
      <c r="I31" s="125">
        <v>24</v>
      </c>
      <c r="J31" s="129">
        <v>28844</v>
      </c>
      <c r="K31" s="129">
        <v>36107</v>
      </c>
    </row>
    <row r="32" spans="1:11" ht="12.75">
      <c r="A32" s="226" t="s">
        <v>84</v>
      </c>
      <c r="B32" s="226"/>
      <c r="C32" s="226"/>
      <c r="D32" s="226"/>
      <c r="E32" s="226"/>
      <c r="F32" s="226"/>
      <c r="G32" s="226"/>
      <c r="H32" s="226"/>
      <c r="I32" s="2">
        <v>25</v>
      </c>
      <c r="J32" s="128">
        <v>0</v>
      </c>
      <c r="K32" s="128">
        <v>0</v>
      </c>
    </row>
    <row r="33" spans="1:11" ht="12.75">
      <c r="A33" s="232" t="s">
        <v>85</v>
      </c>
      <c r="B33" s="232"/>
      <c r="C33" s="232"/>
      <c r="D33" s="232"/>
      <c r="E33" s="232"/>
      <c r="F33" s="232"/>
      <c r="G33" s="232"/>
      <c r="H33" s="232"/>
      <c r="I33" s="125">
        <v>26</v>
      </c>
      <c r="J33" s="129">
        <v>431</v>
      </c>
      <c r="K33" s="129">
        <v>199</v>
      </c>
    </row>
    <row r="34" spans="1:11" ht="12.75">
      <c r="A34" s="232" t="s">
        <v>79</v>
      </c>
      <c r="B34" s="232"/>
      <c r="C34" s="232"/>
      <c r="D34" s="232"/>
      <c r="E34" s="232"/>
      <c r="F34" s="232"/>
      <c r="G34" s="232"/>
      <c r="H34" s="232"/>
      <c r="I34" s="125">
        <v>27</v>
      </c>
      <c r="J34" s="129">
        <v>293987</v>
      </c>
      <c r="K34" s="129">
        <v>288610</v>
      </c>
    </row>
    <row r="35" spans="1:11" ht="12.75">
      <c r="A35" s="226" t="s">
        <v>188</v>
      </c>
      <c r="B35" s="226"/>
      <c r="C35" s="226"/>
      <c r="D35" s="226"/>
      <c r="E35" s="226"/>
      <c r="F35" s="226"/>
      <c r="G35" s="226"/>
      <c r="H35" s="226"/>
      <c r="I35" s="2">
        <v>28</v>
      </c>
      <c r="J35" s="98">
        <v>0</v>
      </c>
      <c r="K35" s="98">
        <v>0</v>
      </c>
    </row>
    <row r="36" spans="1:11" ht="12.75">
      <c r="A36" s="226" t="s">
        <v>189</v>
      </c>
      <c r="B36" s="226"/>
      <c r="C36" s="226"/>
      <c r="D36" s="226"/>
      <c r="E36" s="226"/>
      <c r="F36" s="226"/>
      <c r="G36" s="226"/>
      <c r="H36" s="226"/>
      <c r="I36" s="2">
        <v>29</v>
      </c>
      <c r="J36" s="10">
        <f>SUM(J37:J39)</f>
        <v>41446</v>
      </c>
      <c r="K36" s="10">
        <f>SUM(K37:K39)</f>
        <v>37307</v>
      </c>
    </row>
    <row r="37" spans="1:11" ht="12.75">
      <c r="A37" s="226" t="s">
        <v>80</v>
      </c>
      <c r="B37" s="226"/>
      <c r="C37" s="226"/>
      <c r="D37" s="226"/>
      <c r="E37" s="226"/>
      <c r="F37" s="226"/>
      <c r="G37" s="226"/>
      <c r="H37" s="226"/>
      <c r="I37" s="2">
        <v>30</v>
      </c>
      <c r="J37" s="133">
        <v>0</v>
      </c>
      <c r="K37" s="133">
        <v>0</v>
      </c>
    </row>
    <row r="38" spans="1:11" ht="12.75">
      <c r="A38" s="232" t="s">
        <v>81</v>
      </c>
      <c r="B38" s="232"/>
      <c r="C38" s="232"/>
      <c r="D38" s="232"/>
      <c r="E38" s="232"/>
      <c r="F38" s="232"/>
      <c r="G38" s="232"/>
      <c r="H38" s="232"/>
      <c r="I38" s="125">
        <v>31</v>
      </c>
      <c r="J38" s="97">
        <v>23836</v>
      </c>
      <c r="K38" s="97">
        <v>23610</v>
      </c>
    </row>
    <row r="39" spans="1:11" ht="12.75">
      <c r="A39" s="232" t="s">
        <v>82</v>
      </c>
      <c r="B39" s="232"/>
      <c r="C39" s="232"/>
      <c r="D39" s="232"/>
      <c r="E39" s="232"/>
      <c r="F39" s="232"/>
      <c r="G39" s="232"/>
      <c r="H39" s="232"/>
      <c r="I39" s="125">
        <v>32</v>
      </c>
      <c r="J39" s="97">
        <v>17610</v>
      </c>
      <c r="K39" s="97">
        <v>13697</v>
      </c>
    </row>
    <row r="40" spans="1:11" ht="12.75">
      <c r="A40" s="226" t="s">
        <v>190</v>
      </c>
      <c r="B40" s="226"/>
      <c r="C40" s="226"/>
      <c r="D40" s="226"/>
      <c r="E40" s="226"/>
      <c r="F40" s="226"/>
      <c r="G40" s="226"/>
      <c r="H40" s="226"/>
      <c r="I40" s="2">
        <v>33</v>
      </c>
      <c r="J40" s="11">
        <v>555461</v>
      </c>
      <c r="K40" s="11">
        <v>610389</v>
      </c>
    </row>
    <row r="41" spans="1:11" ht="12.75">
      <c r="A41" s="227" t="s">
        <v>246</v>
      </c>
      <c r="B41" s="227"/>
      <c r="C41" s="227"/>
      <c r="D41" s="227"/>
      <c r="E41" s="227"/>
      <c r="F41" s="227"/>
      <c r="G41" s="227"/>
      <c r="H41" s="227"/>
      <c r="I41" s="2">
        <v>34</v>
      </c>
      <c r="J41" s="10">
        <f>J42+J50+J57+J65</f>
        <v>7069595</v>
      </c>
      <c r="K41" s="10">
        <f>K42+K50+K57+K65</f>
        <v>6245570</v>
      </c>
    </row>
    <row r="42" spans="1:11" ht="12.75">
      <c r="A42" s="226" t="s">
        <v>101</v>
      </c>
      <c r="B42" s="226"/>
      <c r="C42" s="226"/>
      <c r="D42" s="226"/>
      <c r="E42" s="226"/>
      <c r="F42" s="226"/>
      <c r="G42" s="226"/>
      <c r="H42" s="226"/>
      <c r="I42" s="2">
        <v>35</v>
      </c>
      <c r="J42" s="10">
        <f>SUM(J43:J49)</f>
        <v>1405368</v>
      </c>
      <c r="K42" s="10">
        <f>SUM(K43:K49)</f>
        <v>1257292</v>
      </c>
    </row>
    <row r="43" spans="1:11" ht="12.75">
      <c r="A43" s="226" t="s">
        <v>121</v>
      </c>
      <c r="B43" s="226"/>
      <c r="C43" s="226"/>
      <c r="D43" s="226"/>
      <c r="E43" s="226"/>
      <c r="F43" s="226"/>
      <c r="G43" s="226"/>
      <c r="H43" s="226"/>
      <c r="I43" s="2">
        <v>36</v>
      </c>
      <c r="J43" s="97">
        <v>798564</v>
      </c>
      <c r="K43" s="97">
        <v>792166</v>
      </c>
    </row>
    <row r="44" spans="1:11" ht="12.75">
      <c r="A44" s="226" t="s">
        <v>122</v>
      </c>
      <c r="B44" s="226"/>
      <c r="C44" s="226"/>
      <c r="D44" s="226"/>
      <c r="E44" s="226"/>
      <c r="F44" s="226"/>
      <c r="G44" s="226"/>
      <c r="H44" s="226"/>
      <c r="I44" s="2">
        <v>37</v>
      </c>
      <c r="J44" s="97">
        <v>4345</v>
      </c>
      <c r="K44" s="97">
        <v>5255</v>
      </c>
    </row>
    <row r="45" spans="1:11" ht="12.75">
      <c r="A45" s="226" t="s">
        <v>86</v>
      </c>
      <c r="B45" s="226"/>
      <c r="C45" s="226"/>
      <c r="D45" s="226"/>
      <c r="E45" s="226"/>
      <c r="F45" s="226"/>
      <c r="G45" s="226"/>
      <c r="H45" s="226"/>
      <c r="I45" s="2">
        <v>38</v>
      </c>
      <c r="J45" s="97">
        <v>0</v>
      </c>
      <c r="K45" s="97">
        <v>0</v>
      </c>
    </row>
    <row r="46" spans="1:11" ht="12.75">
      <c r="A46" s="226" t="s">
        <v>87</v>
      </c>
      <c r="B46" s="226"/>
      <c r="C46" s="226"/>
      <c r="D46" s="226"/>
      <c r="E46" s="226"/>
      <c r="F46" s="226"/>
      <c r="G46" s="226"/>
      <c r="H46" s="226"/>
      <c r="I46" s="2">
        <v>39</v>
      </c>
      <c r="J46" s="97">
        <v>602459</v>
      </c>
      <c r="K46" s="97">
        <v>459871</v>
      </c>
    </row>
    <row r="47" spans="1:11" ht="12.75">
      <c r="A47" s="226" t="s">
        <v>88</v>
      </c>
      <c r="B47" s="226"/>
      <c r="C47" s="226"/>
      <c r="D47" s="226"/>
      <c r="E47" s="226"/>
      <c r="F47" s="226"/>
      <c r="G47" s="226"/>
      <c r="H47" s="226"/>
      <c r="I47" s="2">
        <v>40</v>
      </c>
      <c r="J47" s="97">
        <v>0</v>
      </c>
      <c r="K47" s="97">
        <v>0</v>
      </c>
    </row>
    <row r="48" spans="1:11" ht="12.75">
      <c r="A48" s="226" t="s">
        <v>89</v>
      </c>
      <c r="B48" s="226"/>
      <c r="C48" s="226"/>
      <c r="D48" s="226"/>
      <c r="E48" s="226"/>
      <c r="F48" s="226"/>
      <c r="G48" s="226"/>
      <c r="H48" s="226"/>
      <c r="I48" s="2">
        <v>41</v>
      </c>
      <c r="J48" s="97">
        <v>0</v>
      </c>
      <c r="K48" s="97">
        <v>0</v>
      </c>
    </row>
    <row r="49" spans="1:11" ht="12.75">
      <c r="A49" s="226" t="s">
        <v>90</v>
      </c>
      <c r="B49" s="226"/>
      <c r="C49" s="226"/>
      <c r="D49" s="226"/>
      <c r="E49" s="226"/>
      <c r="F49" s="226"/>
      <c r="G49" s="226"/>
      <c r="H49" s="226"/>
      <c r="I49" s="2">
        <v>42</v>
      </c>
      <c r="J49" s="97">
        <v>0</v>
      </c>
      <c r="K49" s="97">
        <v>0</v>
      </c>
    </row>
    <row r="50" spans="1:11" ht="12.75">
      <c r="A50" s="226" t="s">
        <v>102</v>
      </c>
      <c r="B50" s="226"/>
      <c r="C50" s="226"/>
      <c r="D50" s="226"/>
      <c r="E50" s="226"/>
      <c r="F50" s="226"/>
      <c r="G50" s="226"/>
      <c r="H50" s="226"/>
      <c r="I50" s="2">
        <v>43</v>
      </c>
      <c r="J50" s="10">
        <f>SUM(J51:J56)</f>
        <v>2106171</v>
      </c>
      <c r="K50" s="10">
        <f>SUM(K51:K56)</f>
        <v>2465836</v>
      </c>
    </row>
    <row r="51" spans="1:11" ht="12.75">
      <c r="A51" s="232" t="s">
        <v>206</v>
      </c>
      <c r="B51" s="232"/>
      <c r="C51" s="232"/>
      <c r="D51" s="232"/>
      <c r="E51" s="232"/>
      <c r="F51" s="232"/>
      <c r="G51" s="232"/>
      <c r="H51" s="232"/>
      <c r="I51" s="125">
        <v>44</v>
      </c>
      <c r="J51" s="126">
        <v>0</v>
      </c>
      <c r="K51" s="126">
        <v>775</v>
      </c>
    </row>
    <row r="52" spans="1:11" ht="12.75">
      <c r="A52" s="226" t="s">
        <v>207</v>
      </c>
      <c r="B52" s="226"/>
      <c r="C52" s="226"/>
      <c r="D52" s="226"/>
      <c r="E52" s="226"/>
      <c r="F52" s="226"/>
      <c r="G52" s="226"/>
      <c r="H52" s="226"/>
      <c r="I52" s="2">
        <v>45</v>
      </c>
      <c r="J52" s="97">
        <v>1953592</v>
      </c>
      <c r="K52" s="97">
        <v>2081000</v>
      </c>
    </row>
    <row r="53" spans="1:11" s="132" customFormat="1" ht="12.75">
      <c r="A53" s="232" t="s">
        <v>208</v>
      </c>
      <c r="B53" s="232"/>
      <c r="C53" s="232"/>
      <c r="D53" s="232"/>
      <c r="E53" s="232"/>
      <c r="F53" s="232"/>
      <c r="G53" s="232"/>
      <c r="H53" s="232"/>
      <c r="I53" s="125">
        <v>46</v>
      </c>
      <c r="J53" s="126">
        <v>1434</v>
      </c>
      <c r="K53" s="126">
        <v>3254</v>
      </c>
    </row>
    <row r="54" spans="1:11" ht="12.75">
      <c r="A54" s="226" t="s">
        <v>209</v>
      </c>
      <c r="B54" s="226"/>
      <c r="C54" s="226"/>
      <c r="D54" s="226"/>
      <c r="E54" s="226"/>
      <c r="F54" s="226"/>
      <c r="G54" s="226"/>
      <c r="H54" s="226"/>
      <c r="I54" s="2">
        <v>47</v>
      </c>
      <c r="J54" s="97">
        <v>1479</v>
      </c>
      <c r="K54" s="97">
        <v>1851</v>
      </c>
    </row>
    <row r="55" spans="1:11" ht="12.75">
      <c r="A55" s="226" t="s">
        <v>8</v>
      </c>
      <c r="B55" s="226"/>
      <c r="C55" s="226"/>
      <c r="D55" s="226"/>
      <c r="E55" s="226"/>
      <c r="F55" s="226"/>
      <c r="G55" s="226"/>
      <c r="H55" s="226"/>
      <c r="I55" s="2">
        <v>48</v>
      </c>
      <c r="J55" s="97">
        <v>61581</v>
      </c>
      <c r="K55" s="97">
        <v>110858</v>
      </c>
    </row>
    <row r="56" spans="1:11" ht="12.75">
      <c r="A56" s="226" t="s">
        <v>9</v>
      </c>
      <c r="B56" s="226"/>
      <c r="C56" s="226"/>
      <c r="D56" s="226"/>
      <c r="E56" s="226"/>
      <c r="F56" s="226"/>
      <c r="G56" s="226"/>
      <c r="H56" s="226"/>
      <c r="I56" s="2">
        <v>49</v>
      </c>
      <c r="J56" s="97">
        <v>88085</v>
      </c>
      <c r="K56" s="97">
        <v>268098</v>
      </c>
    </row>
    <row r="57" spans="1:11" ht="12.75">
      <c r="A57" s="226" t="s">
        <v>103</v>
      </c>
      <c r="B57" s="226"/>
      <c r="C57" s="226"/>
      <c r="D57" s="226"/>
      <c r="E57" s="226"/>
      <c r="F57" s="226"/>
      <c r="G57" s="226"/>
      <c r="H57" s="226"/>
      <c r="I57" s="2">
        <v>50</v>
      </c>
      <c r="J57" s="10">
        <f>SUM(J58:J64)</f>
        <v>539210</v>
      </c>
      <c r="K57" s="10">
        <f>SUM(K58:K64)</f>
        <v>505347</v>
      </c>
    </row>
    <row r="58" spans="1:11" ht="12.75">
      <c r="A58" s="226" t="s">
        <v>76</v>
      </c>
      <c r="B58" s="226"/>
      <c r="C58" s="226"/>
      <c r="D58" s="226"/>
      <c r="E58" s="226"/>
      <c r="F58" s="226"/>
      <c r="G58" s="226"/>
      <c r="H58" s="226"/>
      <c r="I58" s="2">
        <v>51</v>
      </c>
      <c r="J58" s="99">
        <v>0</v>
      </c>
      <c r="K58" s="99">
        <v>0</v>
      </c>
    </row>
    <row r="59" spans="1:11" ht="12.75">
      <c r="A59" s="226" t="s">
        <v>77</v>
      </c>
      <c r="B59" s="226"/>
      <c r="C59" s="226"/>
      <c r="D59" s="226"/>
      <c r="E59" s="226"/>
      <c r="F59" s="226"/>
      <c r="G59" s="226"/>
      <c r="H59" s="226"/>
      <c r="I59" s="2">
        <v>52</v>
      </c>
      <c r="J59" s="99">
        <v>0</v>
      </c>
      <c r="K59" s="99">
        <v>0</v>
      </c>
    </row>
    <row r="60" spans="1:11" ht="12.75">
      <c r="A60" s="226" t="s">
        <v>248</v>
      </c>
      <c r="B60" s="226"/>
      <c r="C60" s="226"/>
      <c r="D60" s="226"/>
      <c r="E60" s="226"/>
      <c r="F60" s="226"/>
      <c r="G60" s="226"/>
      <c r="H60" s="226"/>
      <c r="I60" s="2">
        <v>53</v>
      </c>
      <c r="J60" s="99">
        <v>0</v>
      </c>
      <c r="K60" s="99">
        <v>0</v>
      </c>
    </row>
    <row r="61" spans="1:11" ht="12.75">
      <c r="A61" s="226" t="s">
        <v>83</v>
      </c>
      <c r="B61" s="226"/>
      <c r="C61" s="226"/>
      <c r="D61" s="226"/>
      <c r="E61" s="226"/>
      <c r="F61" s="226"/>
      <c r="G61" s="226"/>
      <c r="H61" s="226"/>
      <c r="I61" s="2">
        <v>54</v>
      </c>
      <c r="J61" s="126">
        <v>25752</v>
      </c>
      <c r="K61" s="126">
        <v>28772</v>
      </c>
    </row>
    <row r="62" spans="1:11" ht="12.75">
      <c r="A62" s="226" t="s">
        <v>84</v>
      </c>
      <c r="B62" s="226"/>
      <c r="C62" s="226"/>
      <c r="D62" s="226"/>
      <c r="E62" s="226"/>
      <c r="F62" s="226"/>
      <c r="G62" s="226"/>
      <c r="H62" s="226"/>
      <c r="I62" s="2">
        <v>55</v>
      </c>
      <c r="J62" s="99">
        <v>27456</v>
      </c>
      <c r="K62" s="99">
        <v>0</v>
      </c>
    </row>
    <row r="63" spans="1:11" ht="12.75">
      <c r="A63" s="226" t="s">
        <v>85</v>
      </c>
      <c r="B63" s="226"/>
      <c r="C63" s="226"/>
      <c r="D63" s="226"/>
      <c r="E63" s="226"/>
      <c r="F63" s="226"/>
      <c r="G63" s="226"/>
      <c r="H63" s="226"/>
      <c r="I63" s="2">
        <v>56</v>
      </c>
      <c r="J63" s="99">
        <v>389806</v>
      </c>
      <c r="K63" s="99">
        <v>476575</v>
      </c>
    </row>
    <row r="64" spans="1:11" ht="12.75">
      <c r="A64" s="226" t="s">
        <v>44</v>
      </c>
      <c r="B64" s="226"/>
      <c r="C64" s="226"/>
      <c r="D64" s="226"/>
      <c r="E64" s="226"/>
      <c r="F64" s="226"/>
      <c r="G64" s="226"/>
      <c r="H64" s="226"/>
      <c r="I64" s="2">
        <v>57</v>
      </c>
      <c r="J64" s="99">
        <v>96196</v>
      </c>
      <c r="K64" s="99">
        <v>0</v>
      </c>
    </row>
    <row r="65" spans="1:11" ht="12.75">
      <c r="A65" s="226" t="s">
        <v>213</v>
      </c>
      <c r="B65" s="226"/>
      <c r="C65" s="226"/>
      <c r="D65" s="226"/>
      <c r="E65" s="226"/>
      <c r="F65" s="226"/>
      <c r="G65" s="226"/>
      <c r="H65" s="226"/>
      <c r="I65" s="2">
        <v>58</v>
      </c>
      <c r="J65" s="11">
        <v>3018846</v>
      </c>
      <c r="K65" s="11">
        <v>2017095</v>
      </c>
    </row>
    <row r="66" spans="1:11" ht="12.75">
      <c r="A66" s="227" t="s">
        <v>56</v>
      </c>
      <c r="B66" s="227"/>
      <c r="C66" s="227"/>
      <c r="D66" s="227"/>
      <c r="E66" s="227"/>
      <c r="F66" s="227"/>
      <c r="G66" s="227"/>
      <c r="H66" s="227"/>
      <c r="I66" s="2">
        <v>59</v>
      </c>
      <c r="J66" s="11">
        <v>39128</v>
      </c>
      <c r="K66" s="11">
        <v>67634</v>
      </c>
    </row>
    <row r="67" spans="1:11" ht="12.75">
      <c r="A67" s="227" t="s">
        <v>247</v>
      </c>
      <c r="B67" s="227"/>
      <c r="C67" s="227"/>
      <c r="D67" s="227"/>
      <c r="E67" s="227"/>
      <c r="F67" s="227"/>
      <c r="G67" s="227"/>
      <c r="H67" s="227"/>
      <c r="I67" s="2">
        <v>60</v>
      </c>
      <c r="J67" s="10">
        <f>J8+J9+J41+J66</f>
        <v>39232909</v>
      </c>
      <c r="K67" s="10">
        <f>K8+K9+K41+K66</f>
        <v>38851557</v>
      </c>
    </row>
    <row r="68" spans="1:11" ht="12.75">
      <c r="A68" s="229" t="s">
        <v>91</v>
      </c>
      <c r="B68" s="229"/>
      <c r="C68" s="229"/>
      <c r="D68" s="229"/>
      <c r="E68" s="229"/>
      <c r="F68" s="229"/>
      <c r="G68" s="229"/>
      <c r="H68" s="229"/>
      <c r="I68" s="5">
        <v>61</v>
      </c>
      <c r="J68" s="12">
        <v>8231415</v>
      </c>
      <c r="K68" s="12">
        <v>8319600</v>
      </c>
    </row>
    <row r="69" spans="1:11" ht="12.75">
      <c r="A69" s="222" t="s">
        <v>58</v>
      </c>
      <c r="B69" s="230"/>
      <c r="C69" s="230"/>
      <c r="D69" s="230"/>
      <c r="E69" s="230"/>
      <c r="F69" s="230"/>
      <c r="G69" s="230"/>
      <c r="H69" s="230"/>
      <c r="I69" s="230"/>
      <c r="J69" s="231"/>
      <c r="K69" s="231"/>
    </row>
    <row r="70" spans="1:11" ht="12.75">
      <c r="A70" s="224" t="s">
        <v>197</v>
      </c>
      <c r="B70" s="224"/>
      <c r="C70" s="224"/>
      <c r="D70" s="224"/>
      <c r="E70" s="224"/>
      <c r="F70" s="224"/>
      <c r="G70" s="224"/>
      <c r="H70" s="224"/>
      <c r="I70" s="4">
        <v>62</v>
      </c>
      <c r="J70" s="101">
        <f>J71+J72+J73+J79+J80+J83+J86</f>
        <v>25483678</v>
      </c>
      <c r="K70" s="101">
        <f>K71+K72+K73+K79+K80+K83+K86</f>
        <v>25996026</v>
      </c>
    </row>
    <row r="71" spans="1:11" ht="12.75">
      <c r="A71" s="226" t="s">
        <v>145</v>
      </c>
      <c r="B71" s="226"/>
      <c r="C71" s="226"/>
      <c r="D71" s="226"/>
      <c r="E71" s="226"/>
      <c r="F71" s="226"/>
      <c r="G71" s="226"/>
      <c r="H71" s="226"/>
      <c r="I71" s="2">
        <v>63</v>
      </c>
      <c r="J71" s="97">
        <v>19792159</v>
      </c>
      <c r="K71" s="97">
        <v>19792159</v>
      </c>
    </row>
    <row r="72" spans="1:11" ht="12.75">
      <c r="A72" s="226" t="s">
        <v>146</v>
      </c>
      <c r="B72" s="226"/>
      <c r="C72" s="226"/>
      <c r="D72" s="226"/>
      <c r="E72" s="226"/>
      <c r="F72" s="226"/>
      <c r="G72" s="226"/>
      <c r="H72" s="226"/>
      <c r="I72" s="2">
        <v>64</v>
      </c>
      <c r="J72" s="98">
        <v>0</v>
      </c>
      <c r="K72" s="98">
        <v>0</v>
      </c>
    </row>
    <row r="73" spans="1:11" ht="12.75">
      <c r="A73" s="226" t="s">
        <v>147</v>
      </c>
      <c r="B73" s="226"/>
      <c r="C73" s="226"/>
      <c r="D73" s="226"/>
      <c r="E73" s="226"/>
      <c r="F73" s="226"/>
      <c r="G73" s="226"/>
      <c r="H73" s="226"/>
      <c r="I73" s="2">
        <v>65</v>
      </c>
      <c r="J73" s="10">
        <f>SUM(J74:J78)</f>
        <v>385616</v>
      </c>
      <c r="K73" s="10">
        <f>SUM(K74:K78)</f>
        <v>451807</v>
      </c>
    </row>
    <row r="74" spans="1:11" ht="12.75">
      <c r="A74" s="226" t="s">
        <v>148</v>
      </c>
      <c r="B74" s="226"/>
      <c r="C74" s="226"/>
      <c r="D74" s="226"/>
      <c r="E74" s="226"/>
      <c r="F74" s="226"/>
      <c r="G74" s="226"/>
      <c r="H74" s="226"/>
      <c r="I74" s="2">
        <v>66</v>
      </c>
      <c r="J74" s="97">
        <v>321679</v>
      </c>
      <c r="K74" s="97">
        <v>387870</v>
      </c>
    </row>
    <row r="75" spans="1:11" ht="12.75">
      <c r="A75" s="226" t="s">
        <v>149</v>
      </c>
      <c r="B75" s="226"/>
      <c r="C75" s="226"/>
      <c r="D75" s="226"/>
      <c r="E75" s="226"/>
      <c r="F75" s="226"/>
      <c r="G75" s="226"/>
      <c r="H75" s="226"/>
      <c r="I75" s="2">
        <v>67</v>
      </c>
      <c r="J75" s="97">
        <v>0</v>
      </c>
      <c r="K75" s="97">
        <v>0</v>
      </c>
    </row>
    <row r="76" spans="1:11" ht="12.75">
      <c r="A76" s="226" t="s">
        <v>137</v>
      </c>
      <c r="B76" s="226"/>
      <c r="C76" s="226"/>
      <c r="D76" s="226"/>
      <c r="E76" s="226"/>
      <c r="F76" s="226"/>
      <c r="G76" s="226"/>
      <c r="H76" s="226"/>
      <c r="I76" s="2">
        <v>68</v>
      </c>
      <c r="J76" s="97">
        <v>0</v>
      </c>
      <c r="K76" s="97">
        <v>0</v>
      </c>
    </row>
    <row r="77" spans="1:11" ht="12.75">
      <c r="A77" s="226" t="s">
        <v>138</v>
      </c>
      <c r="B77" s="226"/>
      <c r="C77" s="226"/>
      <c r="D77" s="226"/>
      <c r="E77" s="226"/>
      <c r="F77" s="226"/>
      <c r="G77" s="226"/>
      <c r="H77" s="226"/>
      <c r="I77" s="2">
        <v>69</v>
      </c>
      <c r="J77" s="97">
        <v>0</v>
      </c>
      <c r="K77" s="97">
        <v>0</v>
      </c>
    </row>
    <row r="78" spans="1:11" ht="12.75">
      <c r="A78" s="226" t="s">
        <v>139</v>
      </c>
      <c r="B78" s="226"/>
      <c r="C78" s="226"/>
      <c r="D78" s="226"/>
      <c r="E78" s="226"/>
      <c r="F78" s="226"/>
      <c r="G78" s="226"/>
      <c r="H78" s="226"/>
      <c r="I78" s="2">
        <v>70</v>
      </c>
      <c r="J78" s="97">
        <v>63937</v>
      </c>
      <c r="K78" s="97">
        <v>63937</v>
      </c>
    </row>
    <row r="79" spans="1:11" ht="12.75">
      <c r="A79" s="232" t="s">
        <v>140</v>
      </c>
      <c r="B79" s="232"/>
      <c r="C79" s="232"/>
      <c r="D79" s="232"/>
      <c r="E79" s="232"/>
      <c r="F79" s="232"/>
      <c r="G79" s="232"/>
      <c r="H79" s="232"/>
      <c r="I79" s="125">
        <v>71</v>
      </c>
      <c r="J79" s="98">
        <v>140293</v>
      </c>
      <c r="K79" s="98">
        <v>162242</v>
      </c>
    </row>
    <row r="80" spans="1:11" ht="12.75">
      <c r="A80" s="226" t="s">
        <v>244</v>
      </c>
      <c r="B80" s="226"/>
      <c r="C80" s="226"/>
      <c r="D80" s="226"/>
      <c r="E80" s="226"/>
      <c r="F80" s="226"/>
      <c r="G80" s="226"/>
      <c r="H80" s="226"/>
      <c r="I80" s="2">
        <v>72</v>
      </c>
      <c r="J80" s="10">
        <f>SUM(J81-J82)</f>
        <v>3120608</v>
      </c>
      <c r="K80" s="10">
        <f>SUM(K81-K82)</f>
        <v>4289519</v>
      </c>
    </row>
    <row r="81" spans="1:11" ht="12.75">
      <c r="A81" s="228" t="s">
        <v>173</v>
      </c>
      <c r="B81" s="228"/>
      <c r="C81" s="228"/>
      <c r="D81" s="228"/>
      <c r="E81" s="228"/>
      <c r="F81" s="228"/>
      <c r="G81" s="228"/>
      <c r="H81" s="228"/>
      <c r="I81" s="2">
        <v>73</v>
      </c>
      <c r="J81" s="11">
        <v>4195718</v>
      </c>
      <c r="K81" s="11">
        <v>5028756</v>
      </c>
    </row>
    <row r="82" spans="1:11" ht="12.75">
      <c r="A82" s="228" t="s">
        <v>174</v>
      </c>
      <c r="B82" s="228"/>
      <c r="C82" s="228"/>
      <c r="D82" s="228"/>
      <c r="E82" s="228"/>
      <c r="F82" s="228"/>
      <c r="G82" s="228"/>
      <c r="H82" s="228"/>
      <c r="I82" s="2">
        <v>74</v>
      </c>
      <c r="J82" s="11">
        <v>1075110</v>
      </c>
      <c r="K82" s="11">
        <v>739237</v>
      </c>
    </row>
    <row r="83" spans="1:11" ht="12.75">
      <c r="A83" s="226" t="s">
        <v>245</v>
      </c>
      <c r="B83" s="226"/>
      <c r="C83" s="226"/>
      <c r="D83" s="226"/>
      <c r="E83" s="226"/>
      <c r="F83" s="226"/>
      <c r="G83" s="226"/>
      <c r="H83" s="226"/>
      <c r="I83" s="2">
        <v>75</v>
      </c>
      <c r="J83" s="10">
        <f>J84-J85</f>
        <v>2045002</v>
      </c>
      <c r="K83" s="10">
        <f>K84-K85</f>
        <v>1300299</v>
      </c>
    </row>
    <row r="84" spans="1:11" ht="12.75">
      <c r="A84" s="228" t="s">
        <v>175</v>
      </c>
      <c r="B84" s="228"/>
      <c r="C84" s="228"/>
      <c r="D84" s="228"/>
      <c r="E84" s="228"/>
      <c r="F84" s="228"/>
      <c r="G84" s="228"/>
      <c r="H84" s="228"/>
      <c r="I84" s="2">
        <v>76</v>
      </c>
      <c r="J84" s="11">
        <v>2123636</v>
      </c>
      <c r="K84" s="11">
        <v>1632618</v>
      </c>
    </row>
    <row r="85" spans="1:11" ht="12.75">
      <c r="A85" s="228" t="s">
        <v>176</v>
      </c>
      <c r="B85" s="228"/>
      <c r="C85" s="228"/>
      <c r="D85" s="228"/>
      <c r="E85" s="228"/>
      <c r="F85" s="228"/>
      <c r="G85" s="228"/>
      <c r="H85" s="228"/>
      <c r="I85" s="2">
        <v>77</v>
      </c>
      <c r="J85" s="11">
        <v>78634</v>
      </c>
      <c r="K85" s="11">
        <v>332319</v>
      </c>
    </row>
    <row r="86" spans="1:11" ht="12.75">
      <c r="A86" s="226" t="s">
        <v>177</v>
      </c>
      <c r="B86" s="226"/>
      <c r="C86" s="226"/>
      <c r="D86" s="226"/>
      <c r="E86" s="226"/>
      <c r="F86" s="226"/>
      <c r="G86" s="226"/>
      <c r="H86" s="226"/>
      <c r="I86" s="2">
        <v>78</v>
      </c>
      <c r="J86" s="11">
        <v>0</v>
      </c>
      <c r="K86" s="11">
        <v>0</v>
      </c>
    </row>
    <row r="87" spans="1:11" ht="12.75">
      <c r="A87" s="227" t="s">
        <v>17</v>
      </c>
      <c r="B87" s="227"/>
      <c r="C87" s="227"/>
      <c r="D87" s="227"/>
      <c r="E87" s="227"/>
      <c r="F87" s="227"/>
      <c r="G87" s="227"/>
      <c r="H87" s="227"/>
      <c r="I87" s="2">
        <v>79</v>
      </c>
      <c r="J87" s="10">
        <f>SUM(J88:J90)</f>
        <v>930700</v>
      </c>
      <c r="K87" s="10">
        <f>SUM(K88:K90)</f>
        <v>1018467</v>
      </c>
    </row>
    <row r="88" spans="1:11" ht="12.75">
      <c r="A88" s="226" t="s">
        <v>133</v>
      </c>
      <c r="B88" s="226"/>
      <c r="C88" s="226"/>
      <c r="D88" s="226"/>
      <c r="E88" s="226"/>
      <c r="F88" s="226"/>
      <c r="G88" s="226"/>
      <c r="H88" s="226"/>
      <c r="I88" s="2">
        <v>80</v>
      </c>
      <c r="J88" s="103">
        <v>407979</v>
      </c>
      <c r="K88" s="103">
        <v>514850</v>
      </c>
    </row>
    <row r="89" spans="1:11" ht="12.75">
      <c r="A89" s="226" t="s">
        <v>134</v>
      </c>
      <c r="B89" s="226"/>
      <c r="C89" s="226"/>
      <c r="D89" s="226"/>
      <c r="E89" s="226"/>
      <c r="F89" s="226"/>
      <c r="G89" s="226"/>
      <c r="H89" s="226"/>
      <c r="I89" s="2">
        <v>81</v>
      </c>
      <c r="J89" s="104">
        <v>0</v>
      </c>
      <c r="K89" s="104">
        <v>0</v>
      </c>
    </row>
    <row r="90" spans="1:11" ht="12.75">
      <c r="A90" s="226" t="s">
        <v>135</v>
      </c>
      <c r="B90" s="226"/>
      <c r="C90" s="226"/>
      <c r="D90" s="226"/>
      <c r="E90" s="226"/>
      <c r="F90" s="226"/>
      <c r="G90" s="226"/>
      <c r="H90" s="226"/>
      <c r="I90" s="2">
        <v>82</v>
      </c>
      <c r="J90" s="104">
        <v>522721</v>
      </c>
      <c r="K90" s="104">
        <v>503617</v>
      </c>
    </row>
    <row r="91" spans="1:11" ht="12.75">
      <c r="A91" s="227" t="s">
        <v>18</v>
      </c>
      <c r="B91" s="227"/>
      <c r="C91" s="227"/>
      <c r="D91" s="227"/>
      <c r="E91" s="227"/>
      <c r="F91" s="227"/>
      <c r="G91" s="227"/>
      <c r="H91" s="227"/>
      <c r="I91" s="2">
        <v>83</v>
      </c>
      <c r="J91" s="102">
        <f>SUM(J92:J100)</f>
        <v>5222524</v>
      </c>
      <c r="K91" s="102">
        <f>SUM(K92:K100)</f>
        <v>5174875</v>
      </c>
    </row>
    <row r="92" spans="1:11" ht="12.75">
      <c r="A92" s="226" t="s">
        <v>136</v>
      </c>
      <c r="B92" s="226"/>
      <c r="C92" s="226"/>
      <c r="D92" s="226"/>
      <c r="E92" s="226"/>
      <c r="F92" s="226"/>
      <c r="G92" s="226"/>
      <c r="H92" s="226"/>
      <c r="I92" s="2">
        <v>84</v>
      </c>
      <c r="J92" s="121">
        <v>0</v>
      </c>
      <c r="K92" s="121">
        <v>0</v>
      </c>
    </row>
    <row r="93" spans="1:11" ht="12.75">
      <c r="A93" s="226" t="s">
        <v>249</v>
      </c>
      <c r="B93" s="226"/>
      <c r="C93" s="226"/>
      <c r="D93" s="226"/>
      <c r="E93" s="226"/>
      <c r="F93" s="226"/>
      <c r="G93" s="226"/>
      <c r="H93" s="226"/>
      <c r="I93" s="2">
        <v>85</v>
      </c>
      <c r="J93" s="121">
        <v>10081</v>
      </c>
      <c r="K93" s="121">
        <v>6776</v>
      </c>
    </row>
    <row r="94" spans="1:11" ht="12.75">
      <c r="A94" s="226" t="s">
        <v>0</v>
      </c>
      <c r="B94" s="226"/>
      <c r="C94" s="226"/>
      <c r="D94" s="226"/>
      <c r="E94" s="226"/>
      <c r="F94" s="226"/>
      <c r="G94" s="226"/>
      <c r="H94" s="226"/>
      <c r="I94" s="2">
        <v>86</v>
      </c>
      <c r="J94" s="121">
        <v>654683</v>
      </c>
      <c r="K94" s="121">
        <v>259119</v>
      </c>
    </row>
    <row r="95" spans="1:11" ht="12.75">
      <c r="A95" s="226" t="s">
        <v>250</v>
      </c>
      <c r="B95" s="226"/>
      <c r="C95" s="226"/>
      <c r="D95" s="226"/>
      <c r="E95" s="226"/>
      <c r="F95" s="226"/>
      <c r="G95" s="226"/>
      <c r="H95" s="226"/>
      <c r="I95" s="2">
        <v>87</v>
      </c>
      <c r="J95" s="121">
        <v>0</v>
      </c>
      <c r="K95" s="121">
        <v>0</v>
      </c>
    </row>
    <row r="96" spans="1:11" ht="12.75">
      <c r="A96" s="226" t="s">
        <v>251</v>
      </c>
      <c r="B96" s="226"/>
      <c r="C96" s="226"/>
      <c r="D96" s="226"/>
      <c r="E96" s="226"/>
      <c r="F96" s="226"/>
      <c r="G96" s="226"/>
      <c r="H96" s="226"/>
      <c r="I96" s="2">
        <v>88</v>
      </c>
      <c r="J96" s="121">
        <v>11655</v>
      </c>
      <c r="K96" s="121">
        <v>11256</v>
      </c>
    </row>
    <row r="97" spans="1:11" ht="12.75">
      <c r="A97" s="226" t="s">
        <v>252</v>
      </c>
      <c r="B97" s="226"/>
      <c r="C97" s="226"/>
      <c r="D97" s="226"/>
      <c r="E97" s="226"/>
      <c r="F97" s="226"/>
      <c r="G97" s="226"/>
      <c r="H97" s="226"/>
      <c r="I97" s="2">
        <v>89</v>
      </c>
      <c r="J97" s="121">
        <v>3606173</v>
      </c>
      <c r="K97" s="121">
        <v>3595828</v>
      </c>
    </row>
    <row r="98" spans="1:11" ht="12.75">
      <c r="A98" s="226" t="s">
        <v>94</v>
      </c>
      <c r="B98" s="226"/>
      <c r="C98" s="226"/>
      <c r="D98" s="226"/>
      <c r="E98" s="226"/>
      <c r="F98" s="226"/>
      <c r="G98" s="226"/>
      <c r="H98" s="226"/>
      <c r="I98" s="2">
        <v>90</v>
      </c>
      <c r="J98" s="127">
        <v>0</v>
      </c>
      <c r="K98" s="127">
        <v>0</v>
      </c>
    </row>
    <row r="99" spans="1:11" ht="12.75">
      <c r="A99" s="226" t="s">
        <v>92</v>
      </c>
      <c r="B99" s="226"/>
      <c r="C99" s="226"/>
      <c r="D99" s="226"/>
      <c r="E99" s="226"/>
      <c r="F99" s="226"/>
      <c r="G99" s="226"/>
      <c r="H99" s="226"/>
      <c r="I99" s="2">
        <v>91</v>
      </c>
      <c r="J99" s="121">
        <v>913925</v>
      </c>
      <c r="K99" s="121">
        <v>1277591</v>
      </c>
    </row>
    <row r="100" spans="1:11" ht="12.75">
      <c r="A100" s="226" t="s">
        <v>93</v>
      </c>
      <c r="B100" s="226"/>
      <c r="C100" s="226"/>
      <c r="D100" s="226"/>
      <c r="E100" s="226"/>
      <c r="F100" s="226"/>
      <c r="G100" s="226"/>
      <c r="H100" s="226"/>
      <c r="I100" s="2">
        <v>92</v>
      </c>
      <c r="J100" s="121">
        <v>26007</v>
      </c>
      <c r="K100" s="121">
        <v>24305</v>
      </c>
    </row>
    <row r="101" spans="1:11" ht="12.75">
      <c r="A101" s="227" t="s">
        <v>19</v>
      </c>
      <c r="B101" s="227"/>
      <c r="C101" s="227"/>
      <c r="D101" s="227"/>
      <c r="E101" s="227"/>
      <c r="F101" s="227"/>
      <c r="G101" s="227"/>
      <c r="H101" s="227"/>
      <c r="I101" s="2">
        <v>93</v>
      </c>
      <c r="J101" s="102">
        <f>SUM(J102:J113)</f>
        <v>4102499</v>
      </c>
      <c r="K101" s="102">
        <f>SUM(K102:K113)</f>
        <v>3373803</v>
      </c>
    </row>
    <row r="102" spans="1:11" ht="12.75">
      <c r="A102" s="226" t="s">
        <v>136</v>
      </c>
      <c r="B102" s="226"/>
      <c r="C102" s="226"/>
      <c r="D102" s="226"/>
      <c r="E102" s="226"/>
      <c r="F102" s="226"/>
      <c r="G102" s="226"/>
      <c r="H102" s="226"/>
      <c r="I102" s="2">
        <v>94</v>
      </c>
      <c r="J102" s="99">
        <v>0</v>
      </c>
      <c r="K102" s="99">
        <v>0</v>
      </c>
    </row>
    <row r="103" spans="1:11" ht="12.75">
      <c r="A103" s="226" t="s">
        <v>249</v>
      </c>
      <c r="B103" s="226"/>
      <c r="C103" s="226"/>
      <c r="D103" s="226"/>
      <c r="E103" s="226"/>
      <c r="F103" s="226"/>
      <c r="G103" s="226"/>
      <c r="H103" s="226"/>
      <c r="I103" s="2">
        <v>95</v>
      </c>
      <c r="J103" s="99">
        <v>3120</v>
      </c>
      <c r="K103" s="99">
        <v>3262</v>
      </c>
    </row>
    <row r="104" spans="1:11" ht="12.75">
      <c r="A104" s="226" t="s">
        <v>0</v>
      </c>
      <c r="B104" s="226"/>
      <c r="C104" s="226"/>
      <c r="D104" s="226"/>
      <c r="E104" s="226"/>
      <c r="F104" s="226"/>
      <c r="G104" s="226"/>
      <c r="H104" s="226"/>
      <c r="I104" s="2">
        <v>96</v>
      </c>
      <c r="J104" s="99">
        <v>408711</v>
      </c>
      <c r="K104" s="99">
        <v>405219</v>
      </c>
    </row>
    <row r="105" spans="1:11" ht="12.75">
      <c r="A105" s="226" t="s">
        <v>250</v>
      </c>
      <c r="B105" s="226"/>
      <c r="C105" s="226"/>
      <c r="D105" s="226"/>
      <c r="E105" s="226"/>
      <c r="F105" s="226"/>
      <c r="G105" s="226"/>
      <c r="H105" s="226"/>
      <c r="I105" s="2">
        <v>97</v>
      </c>
      <c r="J105" s="99">
        <v>509123</v>
      </c>
      <c r="K105" s="99">
        <v>576370</v>
      </c>
    </row>
    <row r="106" spans="1:11" ht="12.75">
      <c r="A106" s="226" t="s">
        <v>251</v>
      </c>
      <c r="B106" s="226"/>
      <c r="C106" s="226"/>
      <c r="D106" s="226"/>
      <c r="E106" s="226"/>
      <c r="F106" s="226"/>
      <c r="G106" s="226"/>
      <c r="H106" s="226"/>
      <c r="I106" s="2">
        <v>98</v>
      </c>
      <c r="J106" s="99">
        <v>1787338</v>
      </c>
      <c r="K106" s="99">
        <v>1643033</v>
      </c>
    </row>
    <row r="107" spans="1:11" ht="12.75">
      <c r="A107" s="226" t="s">
        <v>252</v>
      </c>
      <c r="B107" s="226"/>
      <c r="C107" s="226"/>
      <c r="D107" s="226"/>
      <c r="E107" s="226"/>
      <c r="F107" s="226"/>
      <c r="G107" s="226"/>
      <c r="H107" s="226"/>
      <c r="I107" s="2">
        <v>99</v>
      </c>
      <c r="J107" s="99">
        <v>586601</v>
      </c>
      <c r="K107" s="99">
        <v>0</v>
      </c>
    </row>
    <row r="108" spans="1:11" ht="12.75">
      <c r="A108" s="226" t="s">
        <v>94</v>
      </c>
      <c r="B108" s="226"/>
      <c r="C108" s="226"/>
      <c r="D108" s="226"/>
      <c r="E108" s="226"/>
      <c r="F108" s="226"/>
      <c r="G108" s="226"/>
      <c r="H108" s="226"/>
      <c r="I108" s="2">
        <v>100</v>
      </c>
      <c r="J108" s="99">
        <v>0</v>
      </c>
      <c r="K108" s="99">
        <v>0</v>
      </c>
    </row>
    <row r="109" spans="1:11" ht="12.75">
      <c r="A109" s="226" t="s">
        <v>95</v>
      </c>
      <c r="B109" s="226"/>
      <c r="C109" s="226"/>
      <c r="D109" s="226"/>
      <c r="E109" s="226"/>
      <c r="F109" s="226"/>
      <c r="G109" s="226"/>
      <c r="H109" s="226"/>
      <c r="I109" s="2">
        <v>101</v>
      </c>
      <c r="J109" s="99">
        <v>155269</v>
      </c>
      <c r="K109" s="99">
        <v>274173</v>
      </c>
    </row>
    <row r="110" spans="1:11" ht="12.75">
      <c r="A110" s="226" t="s">
        <v>96</v>
      </c>
      <c r="B110" s="226"/>
      <c r="C110" s="226"/>
      <c r="D110" s="226"/>
      <c r="E110" s="226"/>
      <c r="F110" s="226"/>
      <c r="G110" s="226"/>
      <c r="H110" s="226"/>
      <c r="I110" s="2">
        <v>102</v>
      </c>
      <c r="J110" s="97">
        <v>157750</v>
      </c>
      <c r="K110" s="97">
        <v>80202</v>
      </c>
    </row>
    <row r="111" spans="1:11" ht="12.75">
      <c r="A111" s="226" t="s">
        <v>99</v>
      </c>
      <c r="B111" s="226"/>
      <c r="C111" s="226"/>
      <c r="D111" s="226"/>
      <c r="E111" s="226"/>
      <c r="F111" s="226"/>
      <c r="G111" s="226"/>
      <c r="H111" s="226"/>
      <c r="I111" s="2">
        <v>103</v>
      </c>
      <c r="J111" s="97">
        <v>0</v>
      </c>
      <c r="K111" s="97">
        <v>0</v>
      </c>
    </row>
    <row r="112" spans="1:11" ht="12.75">
      <c r="A112" s="226" t="s">
        <v>97</v>
      </c>
      <c r="B112" s="226"/>
      <c r="C112" s="226"/>
      <c r="D112" s="226"/>
      <c r="E112" s="226"/>
      <c r="F112" s="226"/>
      <c r="G112" s="226"/>
      <c r="H112" s="226"/>
      <c r="I112" s="2">
        <v>104</v>
      </c>
      <c r="J112" s="97">
        <v>0</v>
      </c>
      <c r="K112" s="97">
        <v>0</v>
      </c>
    </row>
    <row r="113" spans="1:11" ht="12.75">
      <c r="A113" s="226" t="s">
        <v>98</v>
      </c>
      <c r="B113" s="226"/>
      <c r="C113" s="226"/>
      <c r="D113" s="226"/>
      <c r="E113" s="226"/>
      <c r="F113" s="226"/>
      <c r="G113" s="226"/>
      <c r="H113" s="226"/>
      <c r="I113" s="2">
        <v>105</v>
      </c>
      <c r="J113" s="97">
        <v>494587</v>
      </c>
      <c r="K113" s="97">
        <v>391544</v>
      </c>
    </row>
    <row r="114" spans="1:11" ht="12.75">
      <c r="A114" s="227" t="s">
        <v>1</v>
      </c>
      <c r="B114" s="227"/>
      <c r="C114" s="227"/>
      <c r="D114" s="227"/>
      <c r="E114" s="227"/>
      <c r="F114" s="227"/>
      <c r="G114" s="227"/>
      <c r="H114" s="227"/>
      <c r="I114" s="2">
        <v>106</v>
      </c>
      <c r="J114" s="11">
        <v>3493508</v>
      </c>
      <c r="K114" s="11">
        <v>3288386</v>
      </c>
    </row>
    <row r="115" spans="1:11" ht="12.75">
      <c r="A115" s="227" t="s">
        <v>23</v>
      </c>
      <c r="B115" s="227"/>
      <c r="C115" s="227"/>
      <c r="D115" s="227"/>
      <c r="E115" s="227"/>
      <c r="F115" s="227"/>
      <c r="G115" s="227"/>
      <c r="H115" s="227"/>
      <c r="I115" s="2">
        <v>107</v>
      </c>
      <c r="J115" s="10">
        <f>J70+J87+J91+J101+J114</f>
        <v>39232909</v>
      </c>
      <c r="K115" s="10">
        <f>K70+K87+K91+K101+K114</f>
        <v>38851557</v>
      </c>
    </row>
    <row r="116" spans="1:11" ht="12.75">
      <c r="A116" s="221" t="s">
        <v>57</v>
      </c>
      <c r="B116" s="221"/>
      <c r="C116" s="221"/>
      <c r="D116" s="221"/>
      <c r="E116" s="221"/>
      <c r="F116" s="221"/>
      <c r="G116" s="221"/>
      <c r="H116" s="221"/>
      <c r="I116" s="3">
        <v>108</v>
      </c>
      <c r="J116" s="12">
        <f>J68</f>
        <v>8231415</v>
      </c>
      <c r="K116" s="12">
        <f>K68</f>
        <v>8319600</v>
      </c>
    </row>
    <row r="117" spans="1:11" ht="12.75">
      <c r="A117" s="222" t="s">
        <v>285</v>
      </c>
      <c r="B117" s="222"/>
      <c r="C117" s="222"/>
      <c r="D117" s="222"/>
      <c r="E117" s="222"/>
      <c r="F117" s="222"/>
      <c r="G117" s="222"/>
      <c r="H117" s="222"/>
      <c r="I117" s="223"/>
      <c r="J117" s="223"/>
      <c r="K117" s="223"/>
    </row>
    <row r="118" spans="1:11" ht="12.75">
      <c r="A118" s="224" t="s">
        <v>191</v>
      </c>
      <c r="B118" s="224"/>
      <c r="C118" s="224"/>
      <c r="D118" s="224"/>
      <c r="E118" s="224"/>
      <c r="F118" s="224"/>
      <c r="G118" s="224"/>
      <c r="H118" s="224"/>
      <c r="I118" s="225"/>
      <c r="J118" s="225"/>
      <c r="K118" s="225"/>
    </row>
    <row r="119" spans="1:11" ht="12.75">
      <c r="A119" s="226" t="s">
        <v>6</v>
      </c>
      <c r="B119" s="226"/>
      <c r="C119" s="226"/>
      <c r="D119" s="226"/>
      <c r="E119" s="226"/>
      <c r="F119" s="226"/>
      <c r="G119" s="226"/>
      <c r="H119" s="226"/>
      <c r="I119" s="2">
        <v>109</v>
      </c>
      <c r="J119" s="11">
        <v>25483678</v>
      </c>
      <c r="K119" s="11">
        <v>25996026</v>
      </c>
    </row>
    <row r="120" spans="1:11" ht="12.75">
      <c r="A120" s="216" t="s">
        <v>7</v>
      </c>
      <c r="B120" s="216"/>
      <c r="C120" s="216"/>
      <c r="D120" s="216"/>
      <c r="E120" s="216"/>
      <c r="F120" s="216"/>
      <c r="G120" s="216"/>
      <c r="H120" s="216"/>
      <c r="I120" s="5">
        <v>110</v>
      </c>
      <c r="J120" s="12">
        <v>0</v>
      </c>
      <c r="K120" s="12">
        <v>0</v>
      </c>
    </row>
    <row r="121" spans="1:11" ht="12.75">
      <c r="A121" s="217" t="s">
        <v>100</v>
      </c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</row>
    <row r="122" spans="1:11" ht="12.75">
      <c r="A122" s="219"/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</row>
  </sheetData>
  <sheetProtection/>
  <mergeCells count="123">
    <mergeCell ref="A16:H16"/>
    <mergeCell ref="A17:H17"/>
    <mergeCell ref="A10:H10"/>
    <mergeCell ref="A11:H11"/>
    <mergeCell ref="A12:H12"/>
    <mergeCell ref="A13:H13"/>
    <mergeCell ref="A8:H8"/>
    <mergeCell ref="A9:H9"/>
    <mergeCell ref="A32:H32"/>
    <mergeCell ref="A33:H33"/>
    <mergeCell ref="A28:H28"/>
    <mergeCell ref="A29:H29"/>
    <mergeCell ref="A30:H30"/>
    <mergeCell ref="A31:H31"/>
    <mergeCell ref="A14:H14"/>
    <mergeCell ref="A15:H15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24:H24"/>
    <mergeCell ref="A25:H25"/>
    <mergeCell ref="A26:H26"/>
    <mergeCell ref="A27:H27"/>
    <mergeCell ref="A20:H20"/>
    <mergeCell ref="A21:H21"/>
    <mergeCell ref="A22:H22"/>
    <mergeCell ref="A23:H23"/>
    <mergeCell ref="A48:H48"/>
    <mergeCell ref="A49:H49"/>
    <mergeCell ref="A34:H34"/>
    <mergeCell ref="A35:H35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64:H64"/>
    <mergeCell ref="A65:H65"/>
    <mergeCell ref="A50:H50"/>
    <mergeCell ref="A51:H51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80:H80"/>
    <mergeCell ref="A81:H81"/>
    <mergeCell ref="A66:H66"/>
    <mergeCell ref="A67:H67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96:H96"/>
    <mergeCell ref="A97:H97"/>
    <mergeCell ref="A82:H82"/>
    <mergeCell ref="A83:H83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112:H112"/>
    <mergeCell ref="A113:H113"/>
    <mergeCell ref="A98:H98"/>
    <mergeCell ref="A99:H99"/>
    <mergeCell ref="A108:H108"/>
    <mergeCell ref="A109:H109"/>
    <mergeCell ref="A110:H110"/>
    <mergeCell ref="A111:H111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20:H120"/>
    <mergeCell ref="A121:K121"/>
    <mergeCell ref="A122:K122"/>
    <mergeCell ref="A116:H116"/>
    <mergeCell ref="A117:K117"/>
    <mergeCell ref="A118:K118"/>
    <mergeCell ref="A119:H119"/>
  </mergeCells>
  <dataValidations count="4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9:K79 J72:K72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0:K85 J71:K71 J87:K116 J73:K78">
      <formula1>0</formula1>
    </dataValidation>
  </dataValidation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scale="87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30" zoomScaleSheetLayoutView="130" zoomScalePageLayoutView="0" workbookViewId="0" topLeftCell="A10">
      <selection activeCell="J27" sqref="J27"/>
    </sheetView>
  </sheetViews>
  <sheetFormatPr defaultColWidth="9.140625" defaultRowHeight="12.75"/>
  <cols>
    <col min="8" max="8" width="8.28125" style="0" customWidth="1"/>
  </cols>
  <sheetData>
    <row r="1" spans="1:11" ht="12.75">
      <c r="A1" s="233" t="s">
        <v>158</v>
      </c>
      <c r="B1" s="234"/>
      <c r="C1" s="234"/>
      <c r="D1" s="234"/>
      <c r="E1" s="234"/>
      <c r="F1" s="234"/>
      <c r="G1" s="234"/>
      <c r="H1" s="234"/>
      <c r="I1" s="234"/>
      <c r="J1" s="234"/>
      <c r="K1" s="235"/>
    </row>
    <row r="2" spans="1:11" ht="12.75">
      <c r="A2" s="237" t="s">
        <v>391</v>
      </c>
      <c r="B2" s="238"/>
      <c r="C2" s="238"/>
      <c r="D2" s="238"/>
      <c r="E2" s="238"/>
      <c r="F2" s="238"/>
      <c r="G2" s="238"/>
      <c r="H2" s="238"/>
      <c r="I2" s="238"/>
      <c r="J2" s="238"/>
      <c r="K2" s="236"/>
    </row>
    <row r="3" spans="1:11" ht="12.75">
      <c r="A3" s="57"/>
      <c r="B3" s="62"/>
      <c r="C3" s="62"/>
      <c r="D3" s="62"/>
      <c r="E3" s="62"/>
      <c r="F3" s="62"/>
      <c r="G3" s="62"/>
      <c r="H3" s="62"/>
      <c r="I3" s="62"/>
      <c r="J3" s="13"/>
      <c r="K3" s="13"/>
    </row>
    <row r="4" spans="1:11" ht="12.75" customHeight="1">
      <c r="A4" s="240" t="s">
        <v>356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 ht="24" thickBot="1">
      <c r="A5" s="280" t="s">
        <v>59</v>
      </c>
      <c r="B5" s="280"/>
      <c r="C5" s="280"/>
      <c r="D5" s="280"/>
      <c r="E5" s="280"/>
      <c r="F5" s="280"/>
      <c r="G5" s="280"/>
      <c r="H5" s="280"/>
      <c r="I5" s="58" t="s">
        <v>286</v>
      </c>
      <c r="J5" s="59" t="s">
        <v>154</v>
      </c>
      <c r="K5" s="59" t="s">
        <v>155</v>
      </c>
    </row>
    <row r="6" spans="1:11" ht="12.75">
      <c r="A6" s="246">
        <v>1</v>
      </c>
      <c r="B6" s="246"/>
      <c r="C6" s="246"/>
      <c r="D6" s="246"/>
      <c r="E6" s="246"/>
      <c r="F6" s="246"/>
      <c r="G6" s="246"/>
      <c r="H6" s="246"/>
      <c r="I6" s="61">
        <v>2</v>
      </c>
      <c r="J6" s="60">
        <v>3</v>
      </c>
      <c r="K6" s="60">
        <v>4</v>
      </c>
    </row>
    <row r="7" spans="1:11" ht="12.75">
      <c r="A7" s="250" t="s">
        <v>24</v>
      </c>
      <c r="B7" s="251"/>
      <c r="C7" s="251"/>
      <c r="D7" s="251"/>
      <c r="E7" s="251"/>
      <c r="F7" s="251"/>
      <c r="G7" s="251"/>
      <c r="H7" s="273"/>
      <c r="I7" s="107">
        <v>111</v>
      </c>
      <c r="J7" s="10">
        <v>14400358</v>
      </c>
      <c r="K7" s="10">
        <f>SUM(K8:K9)</f>
        <v>14969285</v>
      </c>
    </row>
    <row r="8" spans="1:11" ht="12.75">
      <c r="A8" s="260" t="s">
        <v>156</v>
      </c>
      <c r="B8" s="261"/>
      <c r="C8" s="261"/>
      <c r="D8" s="261"/>
      <c r="E8" s="261"/>
      <c r="F8" s="261"/>
      <c r="G8" s="261"/>
      <c r="H8" s="262"/>
      <c r="I8" s="100">
        <v>112</v>
      </c>
      <c r="J8" s="104">
        <v>13746770</v>
      </c>
      <c r="K8" s="104">
        <v>14195581</v>
      </c>
    </row>
    <row r="9" spans="1:11" ht="12.75">
      <c r="A9" s="260" t="s">
        <v>104</v>
      </c>
      <c r="B9" s="261"/>
      <c r="C9" s="261"/>
      <c r="D9" s="261"/>
      <c r="E9" s="261"/>
      <c r="F9" s="261"/>
      <c r="G9" s="261"/>
      <c r="H9" s="262"/>
      <c r="I9" s="100">
        <v>113</v>
      </c>
      <c r="J9" s="104">
        <v>653588</v>
      </c>
      <c r="K9" s="104">
        <v>773704</v>
      </c>
    </row>
    <row r="10" spans="1:11" ht="12.75">
      <c r="A10" s="260" t="s">
        <v>10</v>
      </c>
      <c r="B10" s="261"/>
      <c r="C10" s="261"/>
      <c r="D10" s="261"/>
      <c r="E10" s="261"/>
      <c r="F10" s="261"/>
      <c r="G10" s="261"/>
      <c r="H10" s="262"/>
      <c r="I10" s="100">
        <v>114</v>
      </c>
      <c r="J10" s="10">
        <v>11677201</v>
      </c>
      <c r="K10" s="10">
        <v>12674462</v>
      </c>
    </row>
    <row r="11" spans="1:11" ht="12.75">
      <c r="A11" s="260" t="s">
        <v>105</v>
      </c>
      <c r="B11" s="261"/>
      <c r="C11" s="261"/>
      <c r="D11" s="261"/>
      <c r="E11" s="261"/>
      <c r="F11" s="261"/>
      <c r="G11" s="261"/>
      <c r="H11" s="262"/>
      <c r="I11" s="100">
        <v>115</v>
      </c>
      <c r="J11" s="10">
        <v>-352</v>
      </c>
      <c r="K11" s="10">
        <v>-995</v>
      </c>
    </row>
    <row r="12" spans="1:11" ht="12.75">
      <c r="A12" s="260" t="s">
        <v>20</v>
      </c>
      <c r="B12" s="261"/>
      <c r="C12" s="261"/>
      <c r="D12" s="261"/>
      <c r="E12" s="261"/>
      <c r="F12" s="261"/>
      <c r="G12" s="261"/>
      <c r="H12" s="262"/>
      <c r="I12" s="2">
        <v>116</v>
      </c>
      <c r="J12" s="10">
        <v>6429309</v>
      </c>
      <c r="K12" s="10">
        <f>SUM(K13:K15)</f>
        <v>7249628</v>
      </c>
    </row>
    <row r="13" spans="1:11" ht="12.75">
      <c r="A13" s="274" t="s">
        <v>150</v>
      </c>
      <c r="B13" s="275"/>
      <c r="C13" s="275"/>
      <c r="D13" s="275"/>
      <c r="E13" s="275"/>
      <c r="F13" s="275"/>
      <c r="G13" s="275"/>
      <c r="H13" s="276"/>
      <c r="I13" s="100">
        <v>117</v>
      </c>
      <c r="J13" s="104">
        <v>4162066</v>
      </c>
      <c r="K13" s="104">
        <v>5077370</v>
      </c>
    </row>
    <row r="14" spans="1:11" ht="12.75">
      <c r="A14" s="274" t="s">
        <v>151</v>
      </c>
      <c r="B14" s="275"/>
      <c r="C14" s="275"/>
      <c r="D14" s="275"/>
      <c r="E14" s="275"/>
      <c r="F14" s="275"/>
      <c r="G14" s="275"/>
      <c r="H14" s="276"/>
      <c r="I14" s="100">
        <v>118</v>
      </c>
      <c r="J14" s="104">
        <v>1005155</v>
      </c>
      <c r="K14" s="104">
        <v>928731</v>
      </c>
    </row>
    <row r="15" spans="1:11" ht="12.75">
      <c r="A15" s="274" t="s">
        <v>61</v>
      </c>
      <c r="B15" s="275"/>
      <c r="C15" s="275"/>
      <c r="D15" s="275"/>
      <c r="E15" s="275"/>
      <c r="F15" s="275"/>
      <c r="G15" s="275"/>
      <c r="H15" s="276"/>
      <c r="I15" s="100">
        <v>119</v>
      </c>
      <c r="J15" s="104">
        <v>1262088</v>
      </c>
      <c r="K15" s="104">
        <v>1243527</v>
      </c>
    </row>
    <row r="16" spans="1:11" ht="12.75">
      <c r="A16" s="260" t="s">
        <v>21</v>
      </c>
      <c r="B16" s="261"/>
      <c r="C16" s="261"/>
      <c r="D16" s="261"/>
      <c r="E16" s="261"/>
      <c r="F16" s="261"/>
      <c r="G16" s="261"/>
      <c r="H16" s="262"/>
      <c r="I16" s="2">
        <v>120</v>
      </c>
      <c r="J16" s="10">
        <v>1904443</v>
      </c>
      <c r="K16" s="10">
        <f>SUM(K17:K19)</f>
        <v>1946892</v>
      </c>
    </row>
    <row r="17" spans="1:11" ht="12.75">
      <c r="A17" s="274" t="s">
        <v>62</v>
      </c>
      <c r="B17" s="275"/>
      <c r="C17" s="275"/>
      <c r="D17" s="275"/>
      <c r="E17" s="275"/>
      <c r="F17" s="275"/>
      <c r="G17" s="275"/>
      <c r="H17" s="276"/>
      <c r="I17" s="100">
        <v>121</v>
      </c>
      <c r="J17" s="104">
        <v>1161916</v>
      </c>
      <c r="K17" s="104">
        <v>1205956</v>
      </c>
    </row>
    <row r="18" spans="1:11" ht="12.75">
      <c r="A18" s="274" t="s">
        <v>63</v>
      </c>
      <c r="B18" s="275"/>
      <c r="C18" s="275"/>
      <c r="D18" s="275"/>
      <c r="E18" s="275"/>
      <c r="F18" s="275"/>
      <c r="G18" s="275"/>
      <c r="H18" s="276"/>
      <c r="I18" s="100">
        <v>122</v>
      </c>
      <c r="J18" s="104">
        <v>486496</v>
      </c>
      <c r="K18" s="104">
        <v>481224</v>
      </c>
    </row>
    <row r="19" spans="1:11" ht="12.75">
      <c r="A19" s="274" t="s">
        <v>64</v>
      </c>
      <c r="B19" s="275"/>
      <c r="C19" s="275"/>
      <c r="D19" s="275"/>
      <c r="E19" s="275"/>
      <c r="F19" s="275"/>
      <c r="G19" s="275"/>
      <c r="H19" s="276"/>
      <c r="I19" s="100">
        <v>123</v>
      </c>
      <c r="J19" s="122">
        <v>256031</v>
      </c>
      <c r="K19" s="122">
        <v>259712</v>
      </c>
    </row>
    <row r="20" spans="1:11" ht="12.75">
      <c r="A20" s="260" t="s">
        <v>106</v>
      </c>
      <c r="B20" s="261"/>
      <c r="C20" s="261"/>
      <c r="D20" s="261"/>
      <c r="E20" s="261"/>
      <c r="F20" s="261"/>
      <c r="G20" s="261"/>
      <c r="H20" s="262"/>
      <c r="I20" s="2">
        <v>124</v>
      </c>
      <c r="J20" s="10">
        <v>1780269</v>
      </c>
      <c r="K20" s="10">
        <v>1935963</v>
      </c>
    </row>
    <row r="21" spans="1:11" ht="12.75">
      <c r="A21" s="260" t="s">
        <v>107</v>
      </c>
      <c r="B21" s="261"/>
      <c r="C21" s="261"/>
      <c r="D21" s="261"/>
      <c r="E21" s="261"/>
      <c r="F21" s="261"/>
      <c r="G21" s="261"/>
      <c r="H21" s="262"/>
      <c r="I21" s="2">
        <v>125</v>
      </c>
      <c r="J21" s="10">
        <v>849467</v>
      </c>
      <c r="K21" s="10">
        <v>877322</v>
      </c>
    </row>
    <row r="22" spans="1:11" ht="12.75">
      <c r="A22" s="260" t="s">
        <v>22</v>
      </c>
      <c r="B22" s="261"/>
      <c r="C22" s="261"/>
      <c r="D22" s="261"/>
      <c r="E22" s="261"/>
      <c r="F22" s="261"/>
      <c r="G22" s="261"/>
      <c r="H22" s="262"/>
      <c r="I22" s="2">
        <v>126</v>
      </c>
      <c r="J22" s="10">
        <v>228760</v>
      </c>
      <c r="K22" s="10">
        <f>SUM(K23:K24)</f>
        <v>270668</v>
      </c>
    </row>
    <row r="23" spans="1:11" ht="12.75">
      <c r="A23" s="274" t="s">
        <v>141</v>
      </c>
      <c r="B23" s="275"/>
      <c r="C23" s="275"/>
      <c r="D23" s="275"/>
      <c r="E23" s="275"/>
      <c r="F23" s="275"/>
      <c r="G23" s="275"/>
      <c r="H23" s="276"/>
      <c r="I23" s="2">
        <v>127</v>
      </c>
      <c r="J23" s="11">
        <v>108256</v>
      </c>
      <c r="K23" s="11">
        <v>112309</v>
      </c>
    </row>
    <row r="24" spans="1:11" ht="12.75">
      <c r="A24" s="274" t="s">
        <v>142</v>
      </c>
      <c r="B24" s="275"/>
      <c r="C24" s="275"/>
      <c r="D24" s="275"/>
      <c r="E24" s="275"/>
      <c r="F24" s="275"/>
      <c r="G24" s="275"/>
      <c r="H24" s="276"/>
      <c r="I24" s="2">
        <v>128</v>
      </c>
      <c r="J24" s="11">
        <v>120504</v>
      </c>
      <c r="K24" s="11">
        <v>158359</v>
      </c>
    </row>
    <row r="25" spans="1:11" ht="12.75">
      <c r="A25" s="260" t="s">
        <v>108</v>
      </c>
      <c r="B25" s="261"/>
      <c r="C25" s="261"/>
      <c r="D25" s="261"/>
      <c r="E25" s="261"/>
      <c r="F25" s="261"/>
      <c r="G25" s="261"/>
      <c r="H25" s="262"/>
      <c r="I25" s="2">
        <v>129</v>
      </c>
      <c r="J25" s="10">
        <v>413249</v>
      </c>
      <c r="K25" s="10">
        <v>136247</v>
      </c>
    </row>
    <row r="26" spans="1:11" ht="12.75">
      <c r="A26" s="260" t="s">
        <v>50</v>
      </c>
      <c r="B26" s="261"/>
      <c r="C26" s="261"/>
      <c r="D26" s="261"/>
      <c r="E26" s="261"/>
      <c r="F26" s="261"/>
      <c r="G26" s="261"/>
      <c r="H26" s="262"/>
      <c r="I26" s="2">
        <v>130</v>
      </c>
      <c r="J26" s="10">
        <v>72056</v>
      </c>
      <c r="K26" s="10">
        <v>258737</v>
      </c>
    </row>
    <row r="27" spans="1:11" ht="12.75">
      <c r="A27" s="260" t="s">
        <v>219</v>
      </c>
      <c r="B27" s="261"/>
      <c r="C27" s="261"/>
      <c r="D27" s="261"/>
      <c r="E27" s="261"/>
      <c r="F27" s="261"/>
      <c r="G27" s="261"/>
      <c r="H27" s="262"/>
      <c r="I27" s="2">
        <v>131</v>
      </c>
      <c r="J27" s="10">
        <f>SUM(J28:J32)</f>
        <v>232873</v>
      </c>
      <c r="K27" s="10">
        <f>SUM(K28:K32)</f>
        <v>235826</v>
      </c>
    </row>
    <row r="28" spans="1:11" ht="23.25" customHeight="1">
      <c r="A28" s="277" t="s">
        <v>233</v>
      </c>
      <c r="B28" s="278"/>
      <c r="C28" s="278"/>
      <c r="D28" s="278"/>
      <c r="E28" s="278"/>
      <c r="F28" s="278"/>
      <c r="G28" s="278"/>
      <c r="H28" s="279"/>
      <c r="I28" s="134">
        <v>132</v>
      </c>
      <c r="J28" s="131">
        <v>0</v>
      </c>
      <c r="K28" s="131">
        <v>0</v>
      </c>
    </row>
    <row r="29" spans="1:11" ht="24.75" customHeight="1">
      <c r="A29" s="260" t="s">
        <v>159</v>
      </c>
      <c r="B29" s="261"/>
      <c r="C29" s="261"/>
      <c r="D29" s="261"/>
      <c r="E29" s="261"/>
      <c r="F29" s="261"/>
      <c r="G29" s="261"/>
      <c r="H29" s="262"/>
      <c r="I29" s="100">
        <v>133</v>
      </c>
      <c r="J29" s="11">
        <v>121007</v>
      </c>
      <c r="K29" s="11">
        <v>226190</v>
      </c>
    </row>
    <row r="30" spans="1:11" ht="12.75">
      <c r="A30" s="260" t="s">
        <v>143</v>
      </c>
      <c r="B30" s="261"/>
      <c r="C30" s="261"/>
      <c r="D30" s="261"/>
      <c r="E30" s="261"/>
      <c r="F30" s="261"/>
      <c r="G30" s="261"/>
      <c r="H30" s="262"/>
      <c r="I30" s="100">
        <v>134</v>
      </c>
      <c r="J30" s="104">
        <v>0</v>
      </c>
      <c r="K30" s="104">
        <v>0</v>
      </c>
    </row>
    <row r="31" spans="1:11" ht="12.75">
      <c r="A31" s="260" t="s">
        <v>229</v>
      </c>
      <c r="B31" s="261"/>
      <c r="C31" s="261"/>
      <c r="D31" s="261"/>
      <c r="E31" s="261"/>
      <c r="F31" s="261"/>
      <c r="G31" s="261"/>
      <c r="H31" s="262"/>
      <c r="I31" s="100">
        <v>135</v>
      </c>
      <c r="J31" s="104">
        <v>74926</v>
      </c>
      <c r="K31" s="104">
        <v>77</v>
      </c>
    </row>
    <row r="32" spans="1:11" ht="12.75">
      <c r="A32" s="260" t="s">
        <v>144</v>
      </c>
      <c r="B32" s="261"/>
      <c r="C32" s="261"/>
      <c r="D32" s="261"/>
      <c r="E32" s="261"/>
      <c r="F32" s="261"/>
      <c r="G32" s="261"/>
      <c r="H32" s="262"/>
      <c r="I32" s="100">
        <v>136</v>
      </c>
      <c r="J32" s="122">
        <v>36940</v>
      </c>
      <c r="K32" s="122">
        <v>9559</v>
      </c>
    </row>
    <row r="33" spans="1:11" ht="12.75">
      <c r="A33" s="260" t="s">
        <v>220</v>
      </c>
      <c r="B33" s="261"/>
      <c r="C33" s="261"/>
      <c r="D33" s="261"/>
      <c r="E33" s="261"/>
      <c r="F33" s="261"/>
      <c r="G33" s="261"/>
      <c r="H33" s="262"/>
      <c r="I33" s="2">
        <v>137</v>
      </c>
      <c r="J33" s="10">
        <f>SUM(J34:J37)</f>
        <v>365669</v>
      </c>
      <c r="K33" s="10">
        <f>SUM(K34:K37)</f>
        <v>939913</v>
      </c>
    </row>
    <row r="34" spans="1:11" ht="12.75">
      <c r="A34" s="260" t="s">
        <v>66</v>
      </c>
      <c r="B34" s="261"/>
      <c r="C34" s="261"/>
      <c r="D34" s="261"/>
      <c r="E34" s="261"/>
      <c r="F34" s="261"/>
      <c r="G34" s="261"/>
      <c r="H34" s="262"/>
      <c r="I34" s="100">
        <v>138</v>
      </c>
      <c r="J34" s="103">
        <v>0</v>
      </c>
      <c r="K34" s="103">
        <v>0</v>
      </c>
    </row>
    <row r="35" spans="1:11" ht="21.75" customHeight="1">
      <c r="A35" s="260" t="s">
        <v>65</v>
      </c>
      <c r="B35" s="261"/>
      <c r="C35" s="261"/>
      <c r="D35" s="261"/>
      <c r="E35" s="261"/>
      <c r="F35" s="261"/>
      <c r="G35" s="261"/>
      <c r="H35" s="262"/>
      <c r="I35" s="100">
        <v>139</v>
      </c>
      <c r="J35" s="104">
        <v>359366</v>
      </c>
      <c r="K35" s="104">
        <v>317416</v>
      </c>
    </row>
    <row r="36" spans="1:11" ht="12.75">
      <c r="A36" s="260" t="s">
        <v>230</v>
      </c>
      <c r="B36" s="261"/>
      <c r="C36" s="261"/>
      <c r="D36" s="261"/>
      <c r="E36" s="261"/>
      <c r="F36" s="261"/>
      <c r="G36" s="261"/>
      <c r="H36" s="262"/>
      <c r="I36" s="100">
        <v>140</v>
      </c>
      <c r="J36" s="104">
        <v>0</v>
      </c>
      <c r="K36" s="104">
        <v>569720</v>
      </c>
    </row>
    <row r="37" spans="1:11" ht="12.75">
      <c r="A37" s="260" t="s">
        <v>67</v>
      </c>
      <c r="B37" s="261"/>
      <c r="C37" s="261"/>
      <c r="D37" s="261"/>
      <c r="E37" s="261"/>
      <c r="F37" s="261"/>
      <c r="G37" s="261"/>
      <c r="H37" s="262"/>
      <c r="I37" s="100">
        <v>141</v>
      </c>
      <c r="J37" s="122">
        <v>6303</v>
      </c>
      <c r="K37" s="122">
        <v>52777</v>
      </c>
    </row>
    <row r="38" spans="1:11" ht="12.75">
      <c r="A38" s="260" t="s">
        <v>201</v>
      </c>
      <c r="B38" s="261"/>
      <c r="C38" s="261"/>
      <c r="D38" s="261"/>
      <c r="E38" s="261"/>
      <c r="F38" s="261"/>
      <c r="G38" s="261"/>
      <c r="H38" s="262"/>
      <c r="I38" s="2">
        <v>142</v>
      </c>
      <c r="J38" s="11">
        <v>0</v>
      </c>
      <c r="K38" s="11">
        <v>0</v>
      </c>
    </row>
    <row r="39" spans="1:11" ht="12.75">
      <c r="A39" s="260" t="s">
        <v>202</v>
      </c>
      <c r="B39" s="261"/>
      <c r="C39" s="261"/>
      <c r="D39" s="261"/>
      <c r="E39" s="261"/>
      <c r="F39" s="261"/>
      <c r="G39" s="261"/>
      <c r="H39" s="262"/>
      <c r="I39" s="2">
        <v>143</v>
      </c>
      <c r="J39" s="11"/>
      <c r="K39" s="11"/>
    </row>
    <row r="40" spans="1:11" ht="12.75">
      <c r="A40" s="260" t="s">
        <v>231</v>
      </c>
      <c r="B40" s="261"/>
      <c r="C40" s="261"/>
      <c r="D40" s="261"/>
      <c r="E40" s="261"/>
      <c r="F40" s="261"/>
      <c r="G40" s="261"/>
      <c r="H40" s="262"/>
      <c r="I40" s="2">
        <v>144</v>
      </c>
      <c r="J40" s="11"/>
      <c r="K40" s="11"/>
    </row>
    <row r="41" spans="1:11" ht="12.75">
      <c r="A41" s="260" t="s">
        <v>232</v>
      </c>
      <c r="B41" s="261"/>
      <c r="C41" s="261"/>
      <c r="D41" s="261"/>
      <c r="E41" s="261"/>
      <c r="F41" s="261"/>
      <c r="G41" s="261"/>
      <c r="H41" s="262"/>
      <c r="I41" s="2">
        <v>145</v>
      </c>
      <c r="J41" s="11"/>
      <c r="K41" s="11"/>
    </row>
    <row r="42" spans="1:11" ht="12.75">
      <c r="A42" s="260" t="s">
        <v>221</v>
      </c>
      <c r="B42" s="261"/>
      <c r="C42" s="261"/>
      <c r="D42" s="261"/>
      <c r="E42" s="261"/>
      <c r="F42" s="261"/>
      <c r="G42" s="261"/>
      <c r="H42" s="262"/>
      <c r="I42" s="2">
        <v>146</v>
      </c>
      <c r="J42" s="10">
        <f>J7+J27+J38+J40</f>
        <v>14633231</v>
      </c>
      <c r="K42" s="10">
        <f>K7+K27+K38+K40</f>
        <v>15205111</v>
      </c>
    </row>
    <row r="43" spans="1:11" ht="12.75">
      <c r="A43" s="260" t="s">
        <v>222</v>
      </c>
      <c r="B43" s="261"/>
      <c r="C43" s="261"/>
      <c r="D43" s="261"/>
      <c r="E43" s="261"/>
      <c r="F43" s="261"/>
      <c r="G43" s="261"/>
      <c r="H43" s="262"/>
      <c r="I43" s="2">
        <v>147</v>
      </c>
      <c r="J43" s="10">
        <f>J10+J33+J39+J41</f>
        <v>12042870</v>
      </c>
      <c r="K43" s="10">
        <f>K10+K33+K39+K41</f>
        <v>13614375</v>
      </c>
    </row>
    <row r="44" spans="1:11" ht="12.75">
      <c r="A44" s="260" t="s">
        <v>242</v>
      </c>
      <c r="B44" s="261"/>
      <c r="C44" s="261"/>
      <c r="D44" s="261"/>
      <c r="E44" s="261"/>
      <c r="F44" s="261"/>
      <c r="G44" s="261"/>
      <c r="H44" s="262"/>
      <c r="I44" s="2">
        <v>148</v>
      </c>
      <c r="J44" s="10">
        <f>J42-J43</f>
        <v>2590361</v>
      </c>
      <c r="K44" s="10">
        <f>K42-K43</f>
        <v>1590736</v>
      </c>
    </row>
    <row r="45" spans="1:11" ht="12.75">
      <c r="A45" s="267" t="s">
        <v>224</v>
      </c>
      <c r="B45" s="268"/>
      <c r="C45" s="268"/>
      <c r="D45" s="268"/>
      <c r="E45" s="268"/>
      <c r="F45" s="268"/>
      <c r="G45" s="268"/>
      <c r="H45" s="269"/>
      <c r="I45" s="2">
        <v>149</v>
      </c>
      <c r="J45" s="10">
        <f>IF(J42&gt;J43,J42-J43,0)</f>
        <v>2590361</v>
      </c>
      <c r="K45" s="10">
        <f>IF(K42&gt;K43,K42-K43,0)</f>
        <v>1590736</v>
      </c>
    </row>
    <row r="46" spans="1:11" ht="12.75">
      <c r="A46" s="267" t="s">
        <v>225</v>
      </c>
      <c r="B46" s="268"/>
      <c r="C46" s="268"/>
      <c r="D46" s="268"/>
      <c r="E46" s="268"/>
      <c r="F46" s="268"/>
      <c r="G46" s="268"/>
      <c r="H46" s="269"/>
      <c r="I46" s="2">
        <v>150</v>
      </c>
      <c r="J46" s="10">
        <f>IF(J43&gt;J42,J43-J42,0)</f>
        <v>0</v>
      </c>
      <c r="K46" s="10">
        <f>IF(K43&gt;K42,K43-K42,0)</f>
        <v>0</v>
      </c>
    </row>
    <row r="47" spans="1:11" ht="12.75">
      <c r="A47" s="260" t="s">
        <v>223</v>
      </c>
      <c r="B47" s="261"/>
      <c r="C47" s="261"/>
      <c r="D47" s="261"/>
      <c r="E47" s="261"/>
      <c r="F47" s="261"/>
      <c r="G47" s="261"/>
      <c r="H47" s="262"/>
      <c r="I47" s="2">
        <v>151</v>
      </c>
      <c r="J47" s="11">
        <v>545359</v>
      </c>
      <c r="K47" s="11">
        <v>290437</v>
      </c>
    </row>
    <row r="48" spans="1:11" ht="12.75">
      <c r="A48" s="260" t="s">
        <v>243</v>
      </c>
      <c r="B48" s="261"/>
      <c r="C48" s="261"/>
      <c r="D48" s="261"/>
      <c r="E48" s="261"/>
      <c r="F48" s="261"/>
      <c r="G48" s="261"/>
      <c r="H48" s="262"/>
      <c r="I48" s="2">
        <v>152</v>
      </c>
      <c r="J48" s="10">
        <f>J44-J47</f>
        <v>2045002</v>
      </c>
      <c r="K48" s="10">
        <f>K44-K47</f>
        <v>1300299</v>
      </c>
    </row>
    <row r="49" spans="1:11" ht="12.75">
      <c r="A49" s="267" t="s">
        <v>198</v>
      </c>
      <c r="B49" s="268"/>
      <c r="C49" s="268"/>
      <c r="D49" s="268"/>
      <c r="E49" s="268"/>
      <c r="F49" s="268"/>
      <c r="G49" s="268"/>
      <c r="H49" s="269"/>
      <c r="I49" s="2">
        <v>153</v>
      </c>
      <c r="J49" s="10">
        <f>J45-J47</f>
        <v>2045002</v>
      </c>
      <c r="K49" s="10">
        <f>K45-K47</f>
        <v>1300299</v>
      </c>
    </row>
    <row r="50" spans="1:11" ht="12.75">
      <c r="A50" s="270" t="s">
        <v>226</v>
      </c>
      <c r="B50" s="271"/>
      <c r="C50" s="271"/>
      <c r="D50" s="271"/>
      <c r="E50" s="271"/>
      <c r="F50" s="271"/>
      <c r="G50" s="271"/>
      <c r="H50" s="272"/>
      <c r="I50" s="3">
        <v>154</v>
      </c>
      <c r="J50" s="16">
        <v>0</v>
      </c>
      <c r="K50" s="16">
        <v>0</v>
      </c>
    </row>
    <row r="51" spans="1:11" ht="12.75">
      <c r="A51" s="263" t="s">
        <v>118</v>
      </c>
      <c r="B51" s="264"/>
      <c r="C51" s="264"/>
      <c r="D51" s="264"/>
      <c r="E51" s="264"/>
      <c r="F51" s="264"/>
      <c r="G51" s="264"/>
      <c r="H51" s="264"/>
      <c r="I51" s="265"/>
      <c r="J51" s="265"/>
      <c r="K51" s="266"/>
    </row>
    <row r="52" spans="1:11" ht="12.75">
      <c r="A52" s="250" t="s">
        <v>192</v>
      </c>
      <c r="B52" s="251"/>
      <c r="C52" s="251"/>
      <c r="D52" s="251"/>
      <c r="E52" s="251"/>
      <c r="F52" s="251"/>
      <c r="G52" s="251"/>
      <c r="H52" s="251"/>
      <c r="I52" s="252"/>
      <c r="J52" s="252"/>
      <c r="K52" s="253"/>
    </row>
    <row r="53" spans="1:11" ht="12.75">
      <c r="A53" s="254" t="s">
        <v>240</v>
      </c>
      <c r="B53" s="255"/>
      <c r="C53" s="255"/>
      <c r="D53" s="255"/>
      <c r="E53" s="255"/>
      <c r="F53" s="255"/>
      <c r="G53" s="255"/>
      <c r="H53" s="256"/>
      <c r="I53" s="2">
        <v>155</v>
      </c>
      <c r="J53" s="11">
        <v>2045002</v>
      </c>
      <c r="K53" s="11">
        <v>1300299</v>
      </c>
    </row>
    <row r="54" spans="1:11" ht="12.75">
      <c r="A54" s="254" t="s">
        <v>241</v>
      </c>
      <c r="B54" s="255"/>
      <c r="C54" s="255"/>
      <c r="D54" s="255"/>
      <c r="E54" s="255"/>
      <c r="F54" s="255"/>
      <c r="G54" s="255"/>
      <c r="H54" s="256"/>
      <c r="I54" s="2">
        <v>156</v>
      </c>
      <c r="J54" s="12">
        <v>0</v>
      </c>
      <c r="K54" s="12">
        <v>0</v>
      </c>
    </row>
    <row r="55" spans="1:11" ht="12.75">
      <c r="A55" s="263" t="s">
        <v>195</v>
      </c>
      <c r="B55" s="264"/>
      <c r="C55" s="264"/>
      <c r="D55" s="264"/>
      <c r="E55" s="264"/>
      <c r="F55" s="264"/>
      <c r="G55" s="264"/>
      <c r="H55" s="264"/>
      <c r="I55" s="265"/>
      <c r="J55" s="265"/>
      <c r="K55" s="266"/>
    </row>
    <row r="56" spans="1:11" ht="12.75">
      <c r="A56" s="250" t="s">
        <v>210</v>
      </c>
      <c r="B56" s="251"/>
      <c r="C56" s="251"/>
      <c r="D56" s="251"/>
      <c r="E56" s="251"/>
      <c r="F56" s="251"/>
      <c r="G56" s="251"/>
      <c r="H56" s="273"/>
      <c r="I56" s="17">
        <v>157</v>
      </c>
      <c r="J56" s="9">
        <v>2045002</v>
      </c>
      <c r="K56" s="9">
        <v>1300299</v>
      </c>
    </row>
    <row r="57" spans="1:11" ht="12.75">
      <c r="A57" s="260" t="s">
        <v>227</v>
      </c>
      <c r="B57" s="261"/>
      <c r="C57" s="261"/>
      <c r="D57" s="261"/>
      <c r="E57" s="261"/>
      <c r="F57" s="261"/>
      <c r="G57" s="261"/>
      <c r="H57" s="262"/>
      <c r="I57" s="2">
        <v>158</v>
      </c>
      <c r="J57" s="10">
        <f>SUM(J58:J64)</f>
        <v>20473</v>
      </c>
      <c r="K57" s="10">
        <f>SUM(K58:K64)</f>
        <v>6340</v>
      </c>
    </row>
    <row r="58" spans="1:11" ht="12.75">
      <c r="A58" s="260" t="s">
        <v>234</v>
      </c>
      <c r="B58" s="261"/>
      <c r="C58" s="261"/>
      <c r="D58" s="261"/>
      <c r="E58" s="261"/>
      <c r="F58" s="261"/>
      <c r="G58" s="261"/>
      <c r="H58" s="262"/>
      <c r="I58" s="100">
        <v>159</v>
      </c>
      <c r="J58" s="119">
        <v>0</v>
      </c>
      <c r="K58" s="119">
        <v>0</v>
      </c>
    </row>
    <row r="59" spans="1:11" ht="12.75">
      <c r="A59" s="260" t="s">
        <v>235</v>
      </c>
      <c r="B59" s="261"/>
      <c r="C59" s="261"/>
      <c r="D59" s="261"/>
      <c r="E59" s="261"/>
      <c r="F59" s="261"/>
      <c r="G59" s="261"/>
      <c r="H59" s="262"/>
      <c r="I59" s="100">
        <v>160</v>
      </c>
      <c r="J59" s="120"/>
      <c r="K59" s="120">
        <v>25514</v>
      </c>
    </row>
    <row r="60" spans="1:11" ht="12.75">
      <c r="A60" s="260" t="s">
        <v>43</v>
      </c>
      <c r="B60" s="261"/>
      <c r="C60" s="261"/>
      <c r="D60" s="261"/>
      <c r="E60" s="261"/>
      <c r="F60" s="261"/>
      <c r="G60" s="261"/>
      <c r="H60" s="262"/>
      <c r="I60" s="100">
        <v>161</v>
      </c>
      <c r="J60" s="120">
        <v>39457</v>
      </c>
      <c r="K60" s="120">
        <v>-3565</v>
      </c>
    </row>
    <row r="61" spans="1:11" ht="12.75">
      <c r="A61" s="260" t="s">
        <v>236</v>
      </c>
      <c r="B61" s="261"/>
      <c r="C61" s="261"/>
      <c r="D61" s="261"/>
      <c r="E61" s="261"/>
      <c r="F61" s="261"/>
      <c r="G61" s="261"/>
      <c r="H61" s="262"/>
      <c r="I61" s="100">
        <v>162</v>
      </c>
      <c r="J61" s="120"/>
      <c r="K61" s="120"/>
    </row>
    <row r="62" spans="1:11" ht="12.75">
      <c r="A62" s="260" t="s">
        <v>237</v>
      </c>
      <c r="B62" s="261"/>
      <c r="C62" s="261"/>
      <c r="D62" s="261"/>
      <c r="E62" s="261"/>
      <c r="F62" s="261"/>
      <c r="G62" s="261"/>
      <c r="H62" s="262"/>
      <c r="I62" s="100">
        <v>163</v>
      </c>
      <c r="J62" s="120"/>
      <c r="K62" s="120"/>
    </row>
    <row r="63" spans="1:11" ht="12.75">
      <c r="A63" s="260" t="s">
        <v>238</v>
      </c>
      <c r="B63" s="261"/>
      <c r="C63" s="261"/>
      <c r="D63" s="261"/>
      <c r="E63" s="261"/>
      <c r="F63" s="261"/>
      <c r="G63" s="261"/>
      <c r="H63" s="262"/>
      <c r="I63" s="100">
        <v>164</v>
      </c>
      <c r="J63" s="120">
        <v>-18984</v>
      </c>
      <c r="K63" s="120">
        <v>-15609</v>
      </c>
    </row>
    <row r="64" spans="1:11" ht="12.75">
      <c r="A64" s="260" t="s">
        <v>239</v>
      </c>
      <c r="B64" s="261"/>
      <c r="C64" s="261"/>
      <c r="D64" s="261"/>
      <c r="E64" s="261"/>
      <c r="F64" s="261"/>
      <c r="G64" s="261"/>
      <c r="H64" s="262"/>
      <c r="I64" s="100">
        <v>165</v>
      </c>
      <c r="J64" s="120"/>
      <c r="K64" s="120"/>
    </row>
    <row r="65" spans="1:11" ht="12.75">
      <c r="A65" s="260" t="s">
        <v>228</v>
      </c>
      <c r="B65" s="261"/>
      <c r="C65" s="261"/>
      <c r="D65" s="261"/>
      <c r="E65" s="261"/>
      <c r="F65" s="261"/>
      <c r="G65" s="261"/>
      <c r="H65" s="262"/>
      <c r="I65" s="2">
        <v>166</v>
      </c>
      <c r="J65" s="11"/>
      <c r="K65" s="11"/>
    </row>
    <row r="66" spans="1:11" ht="12.75">
      <c r="A66" s="260" t="s">
        <v>199</v>
      </c>
      <c r="B66" s="261"/>
      <c r="C66" s="261"/>
      <c r="D66" s="261"/>
      <c r="E66" s="261"/>
      <c r="F66" s="261"/>
      <c r="G66" s="261"/>
      <c r="H66" s="262"/>
      <c r="I66" s="2">
        <v>167</v>
      </c>
      <c r="J66" s="10">
        <f>J57-J65</f>
        <v>20473</v>
      </c>
      <c r="K66" s="10">
        <f>K57-K65</f>
        <v>6340</v>
      </c>
    </row>
    <row r="67" spans="1:11" ht="12.75">
      <c r="A67" s="260" t="s">
        <v>200</v>
      </c>
      <c r="B67" s="261"/>
      <c r="C67" s="261"/>
      <c r="D67" s="261"/>
      <c r="E67" s="261"/>
      <c r="F67" s="261"/>
      <c r="G67" s="261"/>
      <c r="H67" s="262"/>
      <c r="I67" s="2">
        <v>168</v>
      </c>
      <c r="J67" s="16">
        <f>J56+J66</f>
        <v>2065475</v>
      </c>
      <c r="K67" s="16">
        <f>K56+K66</f>
        <v>1306639</v>
      </c>
    </row>
    <row r="68" spans="1:11" ht="12.75">
      <c r="A68" s="263" t="s">
        <v>194</v>
      </c>
      <c r="B68" s="264"/>
      <c r="C68" s="264"/>
      <c r="D68" s="264"/>
      <c r="E68" s="264"/>
      <c r="F68" s="264"/>
      <c r="G68" s="264"/>
      <c r="H68" s="264"/>
      <c r="I68" s="265"/>
      <c r="J68" s="265"/>
      <c r="K68" s="266"/>
    </row>
    <row r="69" spans="1:11" ht="12.75">
      <c r="A69" s="250" t="s">
        <v>193</v>
      </c>
      <c r="B69" s="251"/>
      <c r="C69" s="251"/>
      <c r="D69" s="251"/>
      <c r="E69" s="251"/>
      <c r="F69" s="251"/>
      <c r="G69" s="251"/>
      <c r="H69" s="251"/>
      <c r="I69" s="252"/>
      <c r="J69" s="252"/>
      <c r="K69" s="253"/>
    </row>
    <row r="70" spans="1:11" ht="12.75">
      <c r="A70" s="254" t="s">
        <v>240</v>
      </c>
      <c r="B70" s="255"/>
      <c r="C70" s="255"/>
      <c r="D70" s="255"/>
      <c r="E70" s="255"/>
      <c r="F70" s="255"/>
      <c r="G70" s="255"/>
      <c r="H70" s="256"/>
      <c r="I70" s="2">
        <v>169</v>
      </c>
      <c r="J70" s="11">
        <v>2065475</v>
      </c>
      <c r="K70" s="11">
        <v>1306639</v>
      </c>
    </row>
    <row r="71" spans="1:11" ht="12.75">
      <c r="A71" s="257" t="s">
        <v>241</v>
      </c>
      <c r="B71" s="258"/>
      <c r="C71" s="258"/>
      <c r="D71" s="258"/>
      <c r="E71" s="258"/>
      <c r="F71" s="258"/>
      <c r="G71" s="258"/>
      <c r="H71" s="259"/>
      <c r="I71" s="5">
        <v>170</v>
      </c>
      <c r="J71" s="12"/>
      <c r="K71" s="12"/>
    </row>
  </sheetData>
  <sheetProtection/>
  <mergeCells count="71">
    <mergeCell ref="A13:H13"/>
    <mergeCell ref="A14:H14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  <mergeCell ref="A29:H29"/>
    <mergeCell ref="A30:H30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45:H45"/>
    <mergeCell ref="A46:H46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61:H61"/>
    <mergeCell ref="A62:H62"/>
    <mergeCell ref="A47:H47"/>
    <mergeCell ref="A48:H48"/>
    <mergeCell ref="A57:H57"/>
    <mergeCell ref="A58:H58"/>
    <mergeCell ref="A59:H59"/>
    <mergeCell ref="A60:H60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47:K47 J53:K54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3" r:id="rId1"/>
  <ignoredErrors>
    <ignoredError sqref="J33:K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27" sqref="A27:H27"/>
    </sheetView>
  </sheetViews>
  <sheetFormatPr defaultColWidth="9.140625" defaultRowHeight="12.75"/>
  <sheetData>
    <row r="1" spans="1:11" ht="12.75">
      <c r="A1" s="287" t="s">
        <v>168</v>
      </c>
      <c r="B1" s="288"/>
      <c r="C1" s="288"/>
      <c r="D1" s="288"/>
      <c r="E1" s="288"/>
      <c r="F1" s="288"/>
      <c r="G1" s="288"/>
      <c r="H1" s="288"/>
      <c r="I1" s="288"/>
      <c r="J1" s="289"/>
      <c r="K1" s="235"/>
    </row>
    <row r="2" spans="1:11" ht="12.75">
      <c r="A2" s="291" t="s">
        <v>357</v>
      </c>
      <c r="B2" s="292"/>
      <c r="C2" s="292"/>
      <c r="D2" s="292"/>
      <c r="E2" s="292"/>
      <c r="F2" s="292"/>
      <c r="G2" s="292"/>
      <c r="H2" s="292"/>
      <c r="I2" s="292"/>
      <c r="J2" s="289"/>
      <c r="K2" s="290"/>
    </row>
    <row r="3" spans="1:11" ht="12.75">
      <c r="A3" s="63"/>
      <c r="B3" s="64"/>
      <c r="C3" s="64"/>
      <c r="D3" s="64"/>
      <c r="E3" s="64"/>
      <c r="F3" s="64"/>
      <c r="G3" s="64"/>
      <c r="H3" s="64"/>
      <c r="I3" s="64"/>
      <c r="J3" s="65"/>
      <c r="K3" s="1"/>
    </row>
    <row r="4" spans="1:11" ht="12.75" customHeight="1">
      <c r="A4" s="240" t="s">
        <v>356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 ht="24" thickBot="1">
      <c r="A5" s="293" t="s">
        <v>59</v>
      </c>
      <c r="B5" s="293"/>
      <c r="C5" s="293"/>
      <c r="D5" s="293"/>
      <c r="E5" s="293"/>
      <c r="F5" s="293"/>
      <c r="G5" s="293"/>
      <c r="H5" s="293"/>
      <c r="I5" s="66" t="s">
        <v>286</v>
      </c>
      <c r="J5" s="67" t="s">
        <v>154</v>
      </c>
      <c r="K5" s="67" t="s">
        <v>155</v>
      </c>
    </row>
    <row r="6" spans="1:11" ht="12.75">
      <c r="A6" s="294">
        <v>1</v>
      </c>
      <c r="B6" s="294"/>
      <c r="C6" s="294"/>
      <c r="D6" s="294"/>
      <c r="E6" s="294"/>
      <c r="F6" s="294"/>
      <c r="G6" s="294"/>
      <c r="H6" s="294"/>
      <c r="I6" s="68">
        <v>2</v>
      </c>
      <c r="J6" s="69" t="s">
        <v>289</v>
      </c>
      <c r="K6" s="69" t="s">
        <v>290</v>
      </c>
    </row>
    <row r="7" spans="1:11" ht="12.75">
      <c r="A7" s="281" t="s">
        <v>160</v>
      </c>
      <c r="B7" s="282"/>
      <c r="C7" s="282"/>
      <c r="D7" s="282"/>
      <c r="E7" s="282"/>
      <c r="F7" s="282"/>
      <c r="G7" s="282"/>
      <c r="H7" s="282"/>
      <c r="I7" s="283"/>
      <c r="J7" s="283"/>
      <c r="K7" s="284"/>
    </row>
    <row r="8" spans="1:11" ht="12.75">
      <c r="A8" s="274" t="s">
        <v>38</v>
      </c>
      <c r="B8" s="275"/>
      <c r="C8" s="275"/>
      <c r="D8" s="275"/>
      <c r="E8" s="275"/>
      <c r="F8" s="275"/>
      <c r="G8" s="275"/>
      <c r="H8" s="275"/>
      <c r="I8" s="2">
        <v>1</v>
      </c>
      <c r="J8" s="6"/>
      <c r="K8" s="11"/>
    </row>
    <row r="9" spans="1:11" ht="12.75">
      <c r="A9" s="274" t="s">
        <v>39</v>
      </c>
      <c r="B9" s="275"/>
      <c r="C9" s="275"/>
      <c r="D9" s="275"/>
      <c r="E9" s="275"/>
      <c r="F9" s="275"/>
      <c r="G9" s="275"/>
      <c r="H9" s="275"/>
      <c r="I9" s="2">
        <v>2</v>
      </c>
      <c r="J9" s="6"/>
      <c r="K9" s="11"/>
    </row>
    <row r="10" spans="1:11" ht="12.75">
      <c r="A10" s="274" t="s">
        <v>40</v>
      </c>
      <c r="B10" s="275"/>
      <c r="C10" s="275"/>
      <c r="D10" s="275"/>
      <c r="E10" s="275"/>
      <c r="F10" s="275"/>
      <c r="G10" s="275"/>
      <c r="H10" s="275"/>
      <c r="I10" s="2">
        <v>3</v>
      </c>
      <c r="J10" s="6"/>
      <c r="K10" s="11"/>
    </row>
    <row r="11" spans="1:11" ht="12.75">
      <c r="A11" s="274" t="s">
        <v>41</v>
      </c>
      <c r="B11" s="275"/>
      <c r="C11" s="275"/>
      <c r="D11" s="275"/>
      <c r="E11" s="275"/>
      <c r="F11" s="275"/>
      <c r="G11" s="275"/>
      <c r="H11" s="275"/>
      <c r="I11" s="2">
        <v>4</v>
      </c>
      <c r="J11" s="6"/>
      <c r="K11" s="11"/>
    </row>
    <row r="12" spans="1:11" ht="12.75">
      <c r="A12" s="274" t="s">
        <v>42</v>
      </c>
      <c r="B12" s="275"/>
      <c r="C12" s="275"/>
      <c r="D12" s="275"/>
      <c r="E12" s="275"/>
      <c r="F12" s="275"/>
      <c r="G12" s="275"/>
      <c r="H12" s="275"/>
      <c r="I12" s="2">
        <v>5</v>
      </c>
      <c r="J12" s="6"/>
      <c r="K12" s="11"/>
    </row>
    <row r="13" spans="1:11" ht="12.75">
      <c r="A13" s="274" t="s">
        <v>51</v>
      </c>
      <c r="B13" s="275"/>
      <c r="C13" s="275"/>
      <c r="D13" s="275"/>
      <c r="E13" s="275"/>
      <c r="F13" s="275"/>
      <c r="G13" s="275"/>
      <c r="H13" s="275"/>
      <c r="I13" s="2">
        <v>6</v>
      </c>
      <c r="J13" s="6"/>
      <c r="K13" s="11"/>
    </row>
    <row r="14" spans="1:11" ht="12.75">
      <c r="A14" s="260" t="s">
        <v>161</v>
      </c>
      <c r="B14" s="261"/>
      <c r="C14" s="261"/>
      <c r="D14" s="261"/>
      <c r="E14" s="261"/>
      <c r="F14" s="261"/>
      <c r="G14" s="261"/>
      <c r="H14" s="261"/>
      <c r="I14" s="2">
        <v>7</v>
      </c>
      <c r="J14" s="7">
        <f>SUM(J8:J13)</f>
        <v>0</v>
      </c>
      <c r="K14" s="10">
        <f>SUM(K8:K13)</f>
        <v>0</v>
      </c>
    </row>
    <row r="15" spans="1:11" ht="12.75">
      <c r="A15" s="274" t="s">
        <v>52</v>
      </c>
      <c r="B15" s="275"/>
      <c r="C15" s="275"/>
      <c r="D15" s="275"/>
      <c r="E15" s="275"/>
      <c r="F15" s="275"/>
      <c r="G15" s="275"/>
      <c r="H15" s="275"/>
      <c r="I15" s="2">
        <v>8</v>
      </c>
      <c r="J15" s="6"/>
      <c r="K15" s="11"/>
    </row>
    <row r="16" spans="1:11" ht="12.75">
      <c r="A16" s="274" t="s">
        <v>53</v>
      </c>
      <c r="B16" s="275"/>
      <c r="C16" s="275"/>
      <c r="D16" s="275"/>
      <c r="E16" s="275"/>
      <c r="F16" s="275"/>
      <c r="G16" s="275"/>
      <c r="H16" s="275"/>
      <c r="I16" s="2">
        <v>9</v>
      </c>
      <c r="J16" s="6"/>
      <c r="K16" s="11"/>
    </row>
    <row r="17" spans="1:11" ht="12.75">
      <c r="A17" s="274" t="s">
        <v>54</v>
      </c>
      <c r="B17" s="275"/>
      <c r="C17" s="275"/>
      <c r="D17" s="275"/>
      <c r="E17" s="275"/>
      <c r="F17" s="275"/>
      <c r="G17" s="275"/>
      <c r="H17" s="275"/>
      <c r="I17" s="2">
        <v>10</v>
      </c>
      <c r="J17" s="6"/>
      <c r="K17" s="11"/>
    </row>
    <row r="18" spans="1:11" ht="12.75">
      <c r="A18" s="274" t="s">
        <v>55</v>
      </c>
      <c r="B18" s="275"/>
      <c r="C18" s="275"/>
      <c r="D18" s="275"/>
      <c r="E18" s="275"/>
      <c r="F18" s="275"/>
      <c r="G18" s="275"/>
      <c r="H18" s="275"/>
      <c r="I18" s="2">
        <v>11</v>
      </c>
      <c r="J18" s="6"/>
      <c r="K18" s="11"/>
    </row>
    <row r="19" spans="1:11" ht="12.75">
      <c r="A19" s="260" t="s">
        <v>162</v>
      </c>
      <c r="B19" s="261"/>
      <c r="C19" s="261"/>
      <c r="D19" s="261"/>
      <c r="E19" s="261"/>
      <c r="F19" s="261"/>
      <c r="G19" s="261"/>
      <c r="H19" s="261"/>
      <c r="I19" s="2">
        <v>12</v>
      </c>
      <c r="J19" s="7">
        <f>SUM(J15:J18)</f>
        <v>0</v>
      </c>
      <c r="K19" s="10">
        <f>SUM(K15:K18)</f>
        <v>0</v>
      </c>
    </row>
    <row r="20" spans="1:11" ht="12.75">
      <c r="A20" s="260" t="s">
        <v>34</v>
      </c>
      <c r="B20" s="261"/>
      <c r="C20" s="261"/>
      <c r="D20" s="261"/>
      <c r="E20" s="261"/>
      <c r="F20" s="261"/>
      <c r="G20" s="261"/>
      <c r="H20" s="261"/>
      <c r="I20" s="2">
        <v>13</v>
      </c>
      <c r="J20" s="7">
        <f>IF(J14&gt;J19,J14-J19,0)</f>
        <v>0</v>
      </c>
      <c r="K20" s="10">
        <f>IF(K14&gt;K19,K14-K19,0)</f>
        <v>0</v>
      </c>
    </row>
    <row r="21" spans="1:11" ht="12.75">
      <c r="A21" s="260" t="s">
        <v>35</v>
      </c>
      <c r="B21" s="261"/>
      <c r="C21" s="261"/>
      <c r="D21" s="261"/>
      <c r="E21" s="261"/>
      <c r="F21" s="261"/>
      <c r="G21" s="261"/>
      <c r="H21" s="261"/>
      <c r="I21" s="2">
        <v>14</v>
      </c>
      <c r="J21" s="7">
        <f>IF(J19&gt;J14,J19-J14,0)</f>
        <v>0</v>
      </c>
      <c r="K21" s="10">
        <f>IF(K19&gt;K14,K19-K14,0)</f>
        <v>0</v>
      </c>
    </row>
    <row r="22" spans="1:11" ht="12.75">
      <c r="A22" s="281" t="s">
        <v>163</v>
      </c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74" t="s">
        <v>183</v>
      </c>
      <c r="B23" s="275"/>
      <c r="C23" s="275"/>
      <c r="D23" s="275"/>
      <c r="E23" s="275"/>
      <c r="F23" s="275"/>
      <c r="G23" s="275"/>
      <c r="H23" s="275"/>
      <c r="I23" s="2">
        <v>15</v>
      </c>
      <c r="J23" s="6"/>
      <c r="K23" s="11"/>
    </row>
    <row r="24" spans="1:11" ht="12.75">
      <c r="A24" s="274" t="s">
        <v>184</v>
      </c>
      <c r="B24" s="275"/>
      <c r="C24" s="275"/>
      <c r="D24" s="275"/>
      <c r="E24" s="275"/>
      <c r="F24" s="275"/>
      <c r="G24" s="275"/>
      <c r="H24" s="275"/>
      <c r="I24" s="2">
        <v>16</v>
      </c>
      <c r="J24" s="6"/>
      <c r="K24" s="11"/>
    </row>
    <row r="25" spans="1:11" ht="12.75">
      <c r="A25" s="274" t="s">
        <v>185</v>
      </c>
      <c r="B25" s="275"/>
      <c r="C25" s="275"/>
      <c r="D25" s="275"/>
      <c r="E25" s="275"/>
      <c r="F25" s="275"/>
      <c r="G25" s="275"/>
      <c r="H25" s="275"/>
      <c r="I25" s="2">
        <v>17</v>
      </c>
      <c r="J25" s="6"/>
      <c r="K25" s="11"/>
    </row>
    <row r="26" spans="1:11" ht="12.75">
      <c r="A26" s="274" t="s">
        <v>186</v>
      </c>
      <c r="B26" s="275"/>
      <c r="C26" s="275"/>
      <c r="D26" s="275"/>
      <c r="E26" s="275"/>
      <c r="F26" s="275"/>
      <c r="G26" s="275"/>
      <c r="H26" s="275"/>
      <c r="I26" s="2">
        <v>18</v>
      </c>
      <c r="J26" s="6"/>
      <c r="K26" s="11"/>
    </row>
    <row r="27" spans="1:11" ht="12.75">
      <c r="A27" s="274" t="s">
        <v>187</v>
      </c>
      <c r="B27" s="275"/>
      <c r="C27" s="275"/>
      <c r="D27" s="275"/>
      <c r="E27" s="275"/>
      <c r="F27" s="275"/>
      <c r="G27" s="275"/>
      <c r="H27" s="275"/>
      <c r="I27" s="2">
        <v>19</v>
      </c>
      <c r="J27" s="6"/>
      <c r="K27" s="11"/>
    </row>
    <row r="28" spans="1:11" ht="12.75">
      <c r="A28" s="260" t="s">
        <v>172</v>
      </c>
      <c r="B28" s="261"/>
      <c r="C28" s="261"/>
      <c r="D28" s="261"/>
      <c r="E28" s="261"/>
      <c r="F28" s="261"/>
      <c r="G28" s="261"/>
      <c r="H28" s="261"/>
      <c r="I28" s="2">
        <v>20</v>
      </c>
      <c r="J28" s="7">
        <f>SUM(J23:J27)</f>
        <v>0</v>
      </c>
      <c r="K28" s="10">
        <f>SUM(K23:K27)</f>
        <v>0</v>
      </c>
    </row>
    <row r="29" spans="1:11" ht="12.75">
      <c r="A29" s="274" t="s">
        <v>119</v>
      </c>
      <c r="B29" s="275"/>
      <c r="C29" s="275"/>
      <c r="D29" s="275"/>
      <c r="E29" s="275"/>
      <c r="F29" s="275"/>
      <c r="G29" s="275"/>
      <c r="H29" s="275"/>
      <c r="I29" s="2">
        <v>21</v>
      </c>
      <c r="J29" s="6"/>
      <c r="K29" s="11"/>
    </row>
    <row r="30" spans="1:11" ht="12.75">
      <c r="A30" s="274" t="s">
        <v>120</v>
      </c>
      <c r="B30" s="275"/>
      <c r="C30" s="275"/>
      <c r="D30" s="275"/>
      <c r="E30" s="275"/>
      <c r="F30" s="275"/>
      <c r="G30" s="275"/>
      <c r="H30" s="275"/>
      <c r="I30" s="2">
        <v>22</v>
      </c>
      <c r="J30" s="6"/>
      <c r="K30" s="11"/>
    </row>
    <row r="31" spans="1:11" ht="12.75">
      <c r="A31" s="274" t="s">
        <v>14</v>
      </c>
      <c r="B31" s="275"/>
      <c r="C31" s="275"/>
      <c r="D31" s="275"/>
      <c r="E31" s="275"/>
      <c r="F31" s="275"/>
      <c r="G31" s="275"/>
      <c r="H31" s="275"/>
      <c r="I31" s="2">
        <v>23</v>
      </c>
      <c r="J31" s="6"/>
      <c r="K31" s="11"/>
    </row>
    <row r="32" spans="1:11" ht="12.75">
      <c r="A32" s="260" t="s">
        <v>5</v>
      </c>
      <c r="B32" s="261"/>
      <c r="C32" s="261"/>
      <c r="D32" s="261"/>
      <c r="E32" s="261"/>
      <c r="F32" s="261"/>
      <c r="G32" s="261"/>
      <c r="H32" s="261"/>
      <c r="I32" s="2">
        <v>24</v>
      </c>
      <c r="J32" s="7">
        <f>SUM(J29:J31)</f>
        <v>0</v>
      </c>
      <c r="K32" s="10">
        <f>SUM(K29:K31)</f>
        <v>0</v>
      </c>
    </row>
    <row r="33" spans="1:11" ht="12.75">
      <c r="A33" s="260" t="s">
        <v>36</v>
      </c>
      <c r="B33" s="261"/>
      <c r="C33" s="261"/>
      <c r="D33" s="261"/>
      <c r="E33" s="261"/>
      <c r="F33" s="261"/>
      <c r="G33" s="261"/>
      <c r="H33" s="261"/>
      <c r="I33" s="2">
        <v>25</v>
      </c>
      <c r="J33" s="7">
        <f>IF(J28&gt;J32,J28-J32,0)</f>
        <v>0</v>
      </c>
      <c r="K33" s="10">
        <f>IF(K28&gt;K32,K28-K32,0)</f>
        <v>0</v>
      </c>
    </row>
    <row r="34" spans="1:11" ht="12.75">
      <c r="A34" s="260" t="s">
        <v>37</v>
      </c>
      <c r="B34" s="261"/>
      <c r="C34" s="261"/>
      <c r="D34" s="261"/>
      <c r="E34" s="261"/>
      <c r="F34" s="261"/>
      <c r="G34" s="261"/>
      <c r="H34" s="261"/>
      <c r="I34" s="2">
        <v>26</v>
      </c>
      <c r="J34" s="7">
        <f>IF(J32&gt;J28,J32-J28,0)</f>
        <v>0</v>
      </c>
      <c r="K34" s="10">
        <f>IF(K32&gt;K28,K32-K28,0)</f>
        <v>0</v>
      </c>
    </row>
    <row r="35" spans="1:11" ht="12.75">
      <c r="A35" s="281" t="s">
        <v>164</v>
      </c>
      <c r="B35" s="282"/>
      <c r="C35" s="282"/>
      <c r="D35" s="282"/>
      <c r="E35" s="282"/>
      <c r="F35" s="282"/>
      <c r="G35" s="282"/>
      <c r="H35" s="282"/>
      <c r="I35" s="283"/>
      <c r="J35" s="283"/>
      <c r="K35" s="284"/>
    </row>
    <row r="36" spans="1:11" ht="12.75">
      <c r="A36" s="274" t="s">
        <v>178</v>
      </c>
      <c r="B36" s="275"/>
      <c r="C36" s="275"/>
      <c r="D36" s="275"/>
      <c r="E36" s="275"/>
      <c r="F36" s="275"/>
      <c r="G36" s="275"/>
      <c r="H36" s="275"/>
      <c r="I36" s="2">
        <v>27</v>
      </c>
      <c r="J36" s="6"/>
      <c r="K36" s="11"/>
    </row>
    <row r="37" spans="1:11" ht="12.75">
      <c r="A37" s="274" t="s">
        <v>27</v>
      </c>
      <c r="B37" s="275"/>
      <c r="C37" s="275"/>
      <c r="D37" s="275"/>
      <c r="E37" s="275"/>
      <c r="F37" s="275"/>
      <c r="G37" s="275"/>
      <c r="H37" s="275"/>
      <c r="I37" s="2">
        <v>28</v>
      </c>
      <c r="J37" s="6"/>
      <c r="K37" s="11"/>
    </row>
    <row r="38" spans="1:11" ht="12.75">
      <c r="A38" s="274" t="s">
        <v>28</v>
      </c>
      <c r="B38" s="275"/>
      <c r="C38" s="275"/>
      <c r="D38" s="275"/>
      <c r="E38" s="275"/>
      <c r="F38" s="275"/>
      <c r="G38" s="275"/>
      <c r="H38" s="275"/>
      <c r="I38" s="2">
        <v>29</v>
      </c>
      <c r="J38" s="6"/>
      <c r="K38" s="11"/>
    </row>
    <row r="39" spans="1:11" ht="12.75">
      <c r="A39" s="260" t="s">
        <v>68</v>
      </c>
      <c r="B39" s="261"/>
      <c r="C39" s="261"/>
      <c r="D39" s="261"/>
      <c r="E39" s="261"/>
      <c r="F39" s="261"/>
      <c r="G39" s="261"/>
      <c r="H39" s="261"/>
      <c r="I39" s="2">
        <v>30</v>
      </c>
      <c r="J39" s="7">
        <f>SUM(J36:J38)</f>
        <v>0</v>
      </c>
      <c r="K39" s="10">
        <f>SUM(K36:K38)</f>
        <v>0</v>
      </c>
    </row>
    <row r="40" spans="1:11" ht="12.75">
      <c r="A40" s="274" t="s">
        <v>29</v>
      </c>
      <c r="B40" s="275"/>
      <c r="C40" s="275"/>
      <c r="D40" s="275"/>
      <c r="E40" s="275"/>
      <c r="F40" s="275"/>
      <c r="G40" s="275"/>
      <c r="H40" s="275"/>
      <c r="I40" s="2">
        <v>31</v>
      </c>
      <c r="J40" s="6"/>
      <c r="K40" s="11"/>
    </row>
    <row r="41" spans="1:11" ht="12.75">
      <c r="A41" s="274" t="s">
        <v>30</v>
      </c>
      <c r="B41" s="275"/>
      <c r="C41" s="275"/>
      <c r="D41" s="275"/>
      <c r="E41" s="275"/>
      <c r="F41" s="275"/>
      <c r="G41" s="275"/>
      <c r="H41" s="275"/>
      <c r="I41" s="2">
        <v>32</v>
      </c>
      <c r="J41" s="6"/>
      <c r="K41" s="11"/>
    </row>
    <row r="42" spans="1:11" ht="12.75">
      <c r="A42" s="274" t="s">
        <v>31</v>
      </c>
      <c r="B42" s="275"/>
      <c r="C42" s="275"/>
      <c r="D42" s="275"/>
      <c r="E42" s="275"/>
      <c r="F42" s="275"/>
      <c r="G42" s="275"/>
      <c r="H42" s="275"/>
      <c r="I42" s="2">
        <v>33</v>
      </c>
      <c r="J42" s="6"/>
      <c r="K42" s="11"/>
    </row>
    <row r="43" spans="1:11" ht="12.75">
      <c r="A43" s="274" t="s">
        <v>32</v>
      </c>
      <c r="B43" s="275"/>
      <c r="C43" s="275"/>
      <c r="D43" s="275"/>
      <c r="E43" s="275"/>
      <c r="F43" s="275"/>
      <c r="G43" s="275"/>
      <c r="H43" s="275"/>
      <c r="I43" s="2">
        <v>34</v>
      </c>
      <c r="J43" s="6"/>
      <c r="K43" s="11"/>
    </row>
    <row r="44" spans="1:11" ht="12.75">
      <c r="A44" s="274" t="s">
        <v>33</v>
      </c>
      <c r="B44" s="275"/>
      <c r="C44" s="275"/>
      <c r="D44" s="275"/>
      <c r="E44" s="275"/>
      <c r="F44" s="275"/>
      <c r="G44" s="275"/>
      <c r="H44" s="275"/>
      <c r="I44" s="2">
        <v>35</v>
      </c>
      <c r="J44" s="6"/>
      <c r="K44" s="11"/>
    </row>
    <row r="45" spans="1:11" ht="12.75">
      <c r="A45" s="260" t="s">
        <v>69</v>
      </c>
      <c r="B45" s="261"/>
      <c r="C45" s="261"/>
      <c r="D45" s="261"/>
      <c r="E45" s="261"/>
      <c r="F45" s="261"/>
      <c r="G45" s="261"/>
      <c r="H45" s="261"/>
      <c r="I45" s="2">
        <v>36</v>
      </c>
      <c r="J45" s="7">
        <f>SUM(J40:J44)</f>
        <v>0</v>
      </c>
      <c r="K45" s="10">
        <f>SUM(K40:K44)</f>
        <v>0</v>
      </c>
    </row>
    <row r="46" spans="1:11" ht="12.75">
      <c r="A46" s="260" t="s">
        <v>15</v>
      </c>
      <c r="B46" s="261"/>
      <c r="C46" s="261"/>
      <c r="D46" s="261"/>
      <c r="E46" s="261"/>
      <c r="F46" s="261"/>
      <c r="G46" s="261"/>
      <c r="H46" s="261"/>
      <c r="I46" s="2">
        <v>37</v>
      </c>
      <c r="J46" s="7">
        <f>IF(J39&gt;J45,J39-J45,0)</f>
        <v>0</v>
      </c>
      <c r="K46" s="10">
        <f>IF(K39&gt;K45,K39-K45,0)</f>
        <v>0</v>
      </c>
    </row>
    <row r="47" spans="1:11" ht="12.75">
      <c r="A47" s="260" t="s">
        <v>16</v>
      </c>
      <c r="B47" s="261"/>
      <c r="C47" s="261"/>
      <c r="D47" s="261"/>
      <c r="E47" s="261"/>
      <c r="F47" s="261"/>
      <c r="G47" s="261"/>
      <c r="H47" s="261"/>
      <c r="I47" s="2">
        <v>38</v>
      </c>
      <c r="J47" s="7">
        <f>IF(J45&gt;J39,J45-J39,0)</f>
        <v>0</v>
      </c>
      <c r="K47" s="10">
        <f>IF(K45&gt;K39,K45-K39,0)</f>
        <v>0</v>
      </c>
    </row>
    <row r="48" spans="1:11" ht="12.75">
      <c r="A48" s="274" t="s">
        <v>70</v>
      </c>
      <c r="B48" s="275"/>
      <c r="C48" s="275"/>
      <c r="D48" s="275"/>
      <c r="E48" s="275"/>
      <c r="F48" s="275"/>
      <c r="G48" s="275"/>
      <c r="H48" s="275"/>
      <c r="I48" s="2">
        <v>39</v>
      </c>
      <c r="J48" s="7">
        <f>IF(J20-J21+J33-J34+J46-J47&gt;0,J20-J21+J33-J34+J46-J47,0)</f>
        <v>0</v>
      </c>
      <c r="K48" s="10">
        <f>IF(K20-K21+K33-K34+K46-K47&gt;0,K20-K21+K33-K34+K46-K47,0)</f>
        <v>0</v>
      </c>
    </row>
    <row r="49" spans="1:11" ht="12.75">
      <c r="A49" s="274" t="s">
        <v>71</v>
      </c>
      <c r="B49" s="275"/>
      <c r="C49" s="275"/>
      <c r="D49" s="275"/>
      <c r="E49" s="275"/>
      <c r="F49" s="275"/>
      <c r="G49" s="275"/>
      <c r="H49" s="275"/>
      <c r="I49" s="2">
        <v>40</v>
      </c>
      <c r="J49" s="7">
        <f>IF(J21-J20+J34-J33+J47-J46&gt;0,J21-J20+J34-J33+J47-J46,0)</f>
        <v>0</v>
      </c>
      <c r="K49" s="10">
        <f>IF(K21-K20+K34-K33+K47-K46&gt;0,K21-K20+K34-K33+K47-K46,0)</f>
        <v>0</v>
      </c>
    </row>
    <row r="50" spans="1:11" ht="12.75">
      <c r="A50" s="274" t="s">
        <v>165</v>
      </c>
      <c r="B50" s="275"/>
      <c r="C50" s="275"/>
      <c r="D50" s="275"/>
      <c r="E50" s="275"/>
      <c r="F50" s="275"/>
      <c r="G50" s="275"/>
      <c r="H50" s="275"/>
      <c r="I50" s="2">
        <v>41</v>
      </c>
      <c r="J50" s="6"/>
      <c r="K50" s="11"/>
    </row>
    <row r="51" spans="1:11" ht="12.75">
      <c r="A51" s="274" t="s">
        <v>180</v>
      </c>
      <c r="B51" s="275"/>
      <c r="C51" s="275"/>
      <c r="D51" s="275"/>
      <c r="E51" s="275"/>
      <c r="F51" s="275"/>
      <c r="G51" s="275"/>
      <c r="H51" s="275"/>
      <c r="I51" s="2">
        <v>42</v>
      </c>
      <c r="J51" s="6"/>
      <c r="K51" s="11"/>
    </row>
    <row r="52" spans="1:11" ht="12.75">
      <c r="A52" s="274" t="s">
        <v>181</v>
      </c>
      <c r="B52" s="275"/>
      <c r="C52" s="275"/>
      <c r="D52" s="275"/>
      <c r="E52" s="275"/>
      <c r="F52" s="275"/>
      <c r="G52" s="275"/>
      <c r="H52" s="275"/>
      <c r="I52" s="2">
        <v>43</v>
      </c>
      <c r="J52" s="6"/>
      <c r="K52" s="11"/>
    </row>
    <row r="53" spans="1:11" ht="12.75">
      <c r="A53" s="285" t="s">
        <v>182</v>
      </c>
      <c r="B53" s="286"/>
      <c r="C53" s="286"/>
      <c r="D53" s="286"/>
      <c r="E53" s="286"/>
      <c r="F53" s="286"/>
      <c r="G53" s="286"/>
      <c r="H53" s="286"/>
      <c r="I53" s="5">
        <v>44</v>
      </c>
      <c r="J53" s="8">
        <f>J50+J51-J52</f>
        <v>0</v>
      </c>
      <c r="K53" s="16">
        <f>K50+K51-K52</f>
        <v>0</v>
      </c>
    </row>
  </sheetData>
  <sheetProtection/>
  <mergeCells count="53">
    <mergeCell ref="A9:H9"/>
    <mergeCell ref="A10:H10"/>
    <mergeCell ref="A5:H5"/>
    <mergeCell ref="A6:H6"/>
    <mergeCell ref="A7:K7"/>
    <mergeCell ref="A8:H8"/>
    <mergeCell ref="A1:J1"/>
    <mergeCell ref="K1:K2"/>
    <mergeCell ref="A2:J2"/>
    <mergeCell ref="A4:K4"/>
    <mergeCell ref="A25:H25"/>
    <mergeCell ref="A26:H26"/>
    <mergeCell ref="A11:H11"/>
    <mergeCell ref="A12:H12"/>
    <mergeCell ref="A21:H21"/>
    <mergeCell ref="A22:K22"/>
    <mergeCell ref="A42:H42"/>
    <mergeCell ref="A27:H27"/>
    <mergeCell ref="A28:H28"/>
    <mergeCell ref="A37:H37"/>
    <mergeCell ref="A38:H38"/>
    <mergeCell ref="A23:H23"/>
    <mergeCell ref="A24:H24"/>
    <mergeCell ref="A34:H34"/>
    <mergeCell ref="A13:H13"/>
    <mergeCell ref="A14:H14"/>
    <mergeCell ref="A15:H15"/>
    <mergeCell ref="A16:H16"/>
    <mergeCell ref="A41:H41"/>
    <mergeCell ref="A17:H17"/>
    <mergeCell ref="A18:H18"/>
    <mergeCell ref="A19:H19"/>
    <mergeCell ref="A20:H20"/>
    <mergeCell ref="A47:H47"/>
    <mergeCell ref="A39:H39"/>
    <mergeCell ref="A40:H40"/>
    <mergeCell ref="A43:H43"/>
    <mergeCell ref="A44:H44"/>
    <mergeCell ref="A29:H29"/>
    <mergeCell ref="A30:H30"/>
    <mergeCell ref="A31:H31"/>
    <mergeCell ref="A32:H32"/>
    <mergeCell ref="A33:H33"/>
    <mergeCell ref="A48:H48"/>
    <mergeCell ref="A35:K35"/>
    <mergeCell ref="A36:H36"/>
    <mergeCell ref="A53:H53"/>
    <mergeCell ref="A49:H49"/>
    <mergeCell ref="A50:H50"/>
    <mergeCell ref="A51:H51"/>
    <mergeCell ref="A52:H52"/>
    <mergeCell ref="A45:H45"/>
    <mergeCell ref="A46:H46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30" zoomScaleSheetLayoutView="130" zoomScalePageLayoutView="0" workbookViewId="0" topLeftCell="A3">
      <selection activeCell="K22" sqref="K22"/>
    </sheetView>
  </sheetViews>
  <sheetFormatPr defaultColWidth="9.140625" defaultRowHeight="12.75"/>
  <sheetData>
    <row r="1" spans="1:11" ht="12.75">
      <c r="A1" s="287" t="s">
        <v>203</v>
      </c>
      <c r="B1" s="288"/>
      <c r="C1" s="288"/>
      <c r="D1" s="288"/>
      <c r="E1" s="288"/>
      <c r="F1" s="288"/>
      <c r="G1" s="288"/>
      <c r="H1" s="288"/>
      <c r="I1" s="288"/>
      <c r="J1" s="289"/>
      <c r="K1" s="305"/>
    </row>
    <row r="2" spans="1:11" ht="12.75" customHeight="1">
      <c r="A2" s="291" t="s">
        <v>391</v>
      </c>
      <c r="B2" s="292"/>
      <c r="C2" s="292"/>
      <c r="D2" s="292"/>
      <c r="E2" s="292"/>
      <c r="F2" s="292"/>
      <c r="G2" s="292"/>
      <c r="H2" s="292"/>
      <c r="I2" s="292"/>
      <c r="J2" s="289"/>
      <c r="K2" s="290"/>
    </row>
    <row r="3" spans="1:11" ht="12.75">
      <c r="A3" s="14"/>
      <c r="B3" s="15"/>
      <c r="C3" s="15"/>
      <c r="D3" s="15"/>
      <c r="E3" s="15"/>
      <c r="F3" s="15"/>
      <c r="G3" s="15"/>
      <c r="H3" s="15"/>
      <c r="I3" s="15"/>
      <c r="J3" s="1"/>
      <c r="K3" s="1"/>
    </row>
    <row r="4" spans="1:11" ht="12.75" customHeight="1">
      <c r="A4" s="240" t="s">
        <v>356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 ht="24" thickBot="1">
      <c r="A5" s="293" t="s">
        <v>59</v>
      </c>
      <c r="B5" s="293"/>
      <c r="C5" s="293"/>
      <c r="D5" s="293"/>
      <c r="E5" s="293"/>
      <c r="F5" s="293"/>
      <c r="G5" s="293"/>
      <c r="H5" s="293"/>
      <c r="I5" s="66" t="s">
        <v>286</v>
      </c>
      <c r="J5" s="67" t="s">
        <v>154</v>
      </c>
      <c r="K5" s="67" t="s">
        <v>155</v>
      </c>
    </row>
    <row r="6" spans="1:11" ht="12.75">
      <c r="A6" s="294">
        <v>1</v>
      </c>
      <c r="B6" s="294"/>
      <c r="C6" s="294"/>
      <c r="D6" s="294"/>
      <c r="E6" s="294"/>
      <c r="F6" s="294"/>
      <c r="G6" s="294"/>
      <c r="H6" s="294"/>
      <c r="I6" s="68">
        <v>2</v>
      </c>
      <c r="J6" s="69" t="s">
        <v>289</v>
      </c>
      <c r="K6" s="69" t="s">
        <v>290</v>
      </c>
    </row>
    <row r="7" spans="1:11" ht="12.75">
      <c r="A7" s="281" t="s">
        <v>160</v>
      </c>
      <c r="B7" s="282"/>
      <c r="C7" s="282"/>
      <c r="D7" s="282"/>
      <c r="E7" s="282"/>
      <c r="F7" s="282"/>
      <c r="G7" s="282"/>
      <c r="H7" s="282"/>
      <c r="I7" s="283"/>
      <c r="J7" s="283"/>
      <c r="K7" s="284"/>
    </row>
    <row r="8" spans="1:11" ht="12.75">
      <c r="A8" s="303" t="s">
        <v>205</v>
      </c>
      <c r="B8" s="304"/>
      <c r="C8" s="304"/>
      <c r="D8" s="304"/>
      <c r="E8" s="304"/>
      <c r="F8" s="304"/>
      <c r="G8" s="304"/>
      <c r="H8" s="304"/>
      <c r="I8" s="17">
        <v>1</v>
      </c>
      <c r="J8" s="113">
        <v>17334461</v>
      </c>
      <c r="K8" s="113">
        <v>16882260</v>
      </c>
    </row>
    <row r="9" spans="1:11" ht="12.75">
      <c r="A9" s="274" t="s">
        <v>123</v>
      </c>
      <c r="B9" s="275"/>
      <c r="C9" s="275"/>
      <c r="D9" s="275"/>
      <c r="E9" s="275"/>
      <c r="F9" s="275"/>
      <c r="G9" s="275"/>
      <c r="H9" s="275"/>
      <c r="I9" s="2">
        <v>2</v>
      </c>
      <c r="J9" s="115">
        <v>49335</v>
      </c>
      <c r="K9" s="115">
        <v>44902</v>
      </c>
    </row>
    <row r="10" spans="1:11" ht="12.75">
      <c r="A10" s="274" t="s">
        <v>124</v>
      </c>
      <c r="B10" s="275"/>
      <c r="C10" s="275"/>
      <c r="D10" s="275"/>
      <c r="E10" s="275"/>
      <c r="F10" s="275"/>
      <c r="G10" s="275"/>
      <c r="H10" s="275"/>
      <c r="I10" s="2">
        <v>3</v>
      </c>
      <c r="J10" s="115">
        <v>0</v>
      </c>
      <c r="K10" s="115">
        <v>0</v>
      </c>
    </row>
    <row r="11" spans="1:11" ht="12.75">
      <c r="A11" s="274" t="s">
        <v>125</v>
      </c>
      <c r="B11" s="275"/>
      <c r="C11" s="275"/>
      <c r="D11" s="275"/>
      <c r="E11" s="275"/>
      <c r="F11" s="275"/>
      <c r="G11" s="275"/>
      <c r="H11" s="275"/>
      <c r="I11" s="2">
        <v>4</v>
      </c>
      <c r="J11" s="115">
        <v>0</v>
      </c>
      <c r="K11" s="115">
        <v>0</v>
      </c>
    </row>
    <row r="12" spans="1:11" ht="12.75">
      <c r="A12" s="274" t="s">
        <v>126</v>
      </c>
      <c r="B12" s="275"/>
      <c r="C12" s="275"/>
      <c r="D12" s="275"/>
      <c r="E12" s="275"/>
      <c r="F12" s="275"/>
      <c r="G12" s="275"/>
      <c r="H12" s="275"/>
      <c r="I12" s="2">
        <v>5</v>
      </c>
      <c r="J12" s="115">
        <v>29868</v>
      </c>
      <c r="K12" s="115">
        <v>30608</v>
      </c>
    </row>
    <row r="13" spans="1:11" ht="12.75">
      <c r="A13" s="260" t="s">
        <v>204</v>
      </c>
      <c r="B13" s="261"/>
      <c r="C13" s="261"/>
      <c r="D13" s="261"/>
      <c r="E13" s="261"/>
      <c r="F13" s="261"/>
      <c r="G13" s="261"/>
      <c r="H13" s="261"/>
      <c r="I13" s="2">
        <v>6</v>
      </c>
      <c r="J13" s="135">
        <f>SUM(J8:J12)</f>
        <v>17413664</v>
      </c>
      <c r="K13" s="135">
        <f>SUM(K8:K12)</f>
        <v>16957770</v>
      </c>
    </row>
    <row r="14" spans="1:11" ht="12.75">
      <c r="A14" s="274" t="s">
        <v>127</v>
      </c>
      <c r="B14" s="275"/>
      <c r="C14" s="275"/>
      <c r="D14" s="275"/>
      <c r="E14" s="275"/>
      <c r="F14" s="275"/>
      <c r="G14" s="275"/>
      <c r="H14" s="275"/>
      <c r="I14" s="2">
        <v>7</v>
      </c>
      <c r="J14" s="11">
        <v>7715151</v>
      </c>
      <c r="K14" s="11">
        <v>8989082</v>
      </c>
    </row>
    <row r="15" spans="1:11" ht="12.75">
      <c r="A15" s="274" t="s">
        <v>128</v>
      </c>
      <c r="B15" s="275"/>
      <c r="C15" s="275"/>
      <c r="D15" s="275"/>
      <c r="E15" s="275"/>
      <c r="F15" s="275"/>
      <c r="G15" s="275"/>
      <c r="H15" s="275"/>
      <c r="I15" s="2">
        <v>8</v>
      </c>
      <c r="J15" s="11">
        <v>1509451</v>
      </c>
      <c r="K15" s="11">
        <v>1545631</v>
      </c>
    </row>
    <row r="16" spans="1:11" ht="12.75">
      <c r="A16" s="274" t="s">
        <v>129</v>
      </c>
      <c r="B16" s="275"/>
      <c r="C16" s="275"/>
      <c r="D16" s="275"/>
      <c r="E16" s="275"/>
      <c r="F16" s="275"/>
      <c r="G16" s="275"/>
      <c r="H16" s="275"/>
      <c r="I16" s="2">
        <v>9</v>
      </c>
      <c r="J16" s="11">
        <v>0</v>
      </c>
      <c r="K16" s="11">
        <v>0</v>
      </c>
    </row>
    <row r="17" spans="1:11" ht="12.75">
      <c r="A17" s="274" t="s">
        <v>130</v>
      </c>
      <c r="B17" s="275"/>
      <c r="C17" s="275"/>
      <c r="D17" s="275"/>
      <c r="E17" s="275"/>
      <c r="F17" s="275"/>
      <c r="G17" s="275"/>
      <c r="H17" s="275"/>
      <c r="I17" s="2">
        <v>10</v>
      </c>
      <c r="J17" s="11">
        <v>244612</v>
      </c>
      <c r="K17" s="11">
        <v>230788</v>
      </c>
    </row>
    <row r="18" spans="1:11" ht="12.75">
      <c r="A18" s="274" t="s">
        <v>131</v>
      </c>
      <c r="B18" s="275"/>
      <c r="C18" s="275"/>
      <c r="D18" s="275"/>
      <c r="E18" s="275"/>
      <c r="F18" s="275"/>
      <c r="G18" s="275"/>
      <c r="H18" s="275"/>
      <c r="I18" s="2">
        <v>11</v>
      </c>
      <c r="J18" s="11">
        <f>2572151-285270</f>
        <v>2286881</v>
      </c>
      <c r="K18" s="11">
        <f>1477434-128251</f>
        <v>1349183</v>
      </c>
    </row>
    <row r="19" spans="1:11" ht="12.75">
      <c r="A19" s="274" t="s">
        <v>132</v>
      </c>
      <c r="B19" s="275"/>
      <c r="C19" s="275"/>
      <c r="D19" s="275"/>
      <c r="E19" s="275"/>
      <c r="F19" s="275"/>
      <c r="G19" s="275"/>
      <c r="H19" s="275"/>
      <c r="I19" s="2">
        <v>12</v>
      </c>
      <c r="J19" s="11">
        <v>1785401</v>
      </c>
      <c r="K19" s="11">
        <v>1903812</v>
      </c>
    </row>
    <row r="20" spans="1:11" ht="12.75">
      <c r="A20" s="260" t="s">
        <v>45</v>
      </c>
      <c r="B20" s="261"/>
      <c r="C20" s="261"/>
      <c r="D20" s="261"/>
      <c r="E20" s="261"/>
      <c r="F20" s="261"/>
      <c r="G20" s="261"/>
      <c r="H20" s="261"/>
      <c r="I20" s="2">
        <v>13</v>
      </c>
      <c r="J20" s="10">
        <f>SUM(J14:J19)</f>
        <v>13541496</v>
      </c>
      <c r="K20" s="10">
        <f>SUM(K14:K19)</f>
        <v>14018496</v>
      </c>
    </row>
    <row r="21" spans="1:11" ht="12.75">
      <c r="A21" s="260" t="s">
        <v>109</v>
      </c>
      <c r="B21" s="299"/>
      <c r="C21" s="299"/>
      <c r="D21" s="299"/>
      <c r="E21" s="299"/>
      <c r="F21" s="299"/>
      <c r="G21" s="299"/>
      <c r="H21" s="300"/>
      <c r="I21" s="2">
        <v>14</v>
      </c>
      <c r="J21" s="10">
        <f>IF(J13&gt;J20,J13-J20,0)</f>
        <v>3872168</v>
      </c>
      <c r="K21" s="10">
        <f>IF(K13&gt;K20,K13-K20,0)</f>
        <v>2939274</v>
      </c>
    </row>
    <row r="22" spans="1:11" ht="12.75">
      <c r="A22" s="295" t="s">
        <v>110</v>
      </c>
      <c r="B22" s="301"/>
      <c r="C22" s="301"/>
      <c r="D22" s="301"/>
      <c r="E22" s="301"/>
      <c r="F22" s="301"/>
      <c r="G22" s="301"/>
      <c r="H22" s="302"/>
      <c r="I22" s="2">
        <v>15</v>
      </c>
      <c r="J22" s="10">
        <f>IF(J20&gt;J13,J20-J13,0)</f>
        <v>0</v>
      </c>
      <c r="K22" s="10">
        <f>IF(K20&gt;K13,K20-K13,0)</f>
        <v>0</v>
      </c>
    </row>
    <row r="23" spans="1:11" ht="12.75">
      <c r="A23" s="281" t="s">
        <v>163</v>
      </c>
      <c r="B23" s="282"/>
      <c r="C23" s="282"/>
      <c r="D23" s="282"/>
      <c r="E23" s="282"/>
      <c r="F23" s="282"/>
      <c r="G23" s="282"/>
      <c r="H23" s="282"/>
      <c r="I23" s="283"/>
      <c r="J23" s="297"/>
      <c r="K23" s="298"/>
    </row>
    <row r="24" spans="1:11" ht="12.75">
      <c r="A24" s="274" t="s">
        <v>169</v>
      </c>
      <c r="B24" s="275"/>
      <c r="C24" s="275"/>
      <c r="D24" s="275"/>
      <c r="E24" s="275"/>
      <c r="F24" s="275"/>
      <c r="G24" s="275"/>
      <c r="H24" s="275"/>
      <c r="I24" s="2">
        <v>16</v>
      </c>
      <c r="J24" s="116">
        <v>10263</v>
      </c>
      <c r="K24" s="116">
        <v>10068</v>
      </c>
    </row>
    <row r="25" spans="1:11" ht="12.75">
      <c r="A25" s="274" t="s">
        <v>170</v>
      </c>
      <c r="B25" s="275"/>
      <c r="C25" s="275"/>
      <c r="D25" s="275"/>
      <c r="E25" s="275"/>
      <c r="F25" s="275"/>
      <c r="G25" s="275"/>
      <c r="H25" s="275"/>
      <c r="I25" s="2">
        <v>17</v>
      </c>
      <c r="J25" s="117">
        <v>0</v>
      </c>
      <c r="K25" s="117">
        <v>0</v>
      </c>
    </row>
    <row r="26" spans="1:11" ht="12.75">
      <c r="A26" s="274" t="s">
        <v>46</v>
      </c>
      <c r="B26" s="275"/>
      <c r="C26" s="275"/>
      <c r="D26" s="275"/>
      <c r="E26" s="275"/>
      <c r="F26" s="275"/>
      <c r="G26" s="275"/>
      <c r="H26" s="275"/>
      <c r="I26" s="2">
        <v>18</v>
      </c>
      <c r="J26" s="117">
        <v>0</v>
      </c>
      <c r="K26" s="117">
        <v>0</v>
      </c>
    </row>
    <row r="27" spans="1:11" ht="12.75">
      <c r="A27" s="274" t="s">
        <v>47</v>
      </c>
      <c r="B27" s="275"/>
      <c r="C27" s="275"/>
      <c r="D27" s="275"/>
      <c r="E27" s="275"/>
      <c r="F27" s="275"/>
      <c r="G27" s="275"/>
      <c r="H27" s="275"/>
      <c r="I27" s="2">
        <v>19</v>
      </c>
      <c r="J27" s="117">
        <v>0</v>
      </c>
      <c r="K27" s="117">
        <v>0</v>
      </c>
    </row>
    <row r="28" spans="1:11" ht="12.75">
      <c r="A28" s="274" t="s">
        <v>171</v>
      </c>
      <c r="B28" s="275"/>
      <c r="C28" s="275"/>
      <c r="D28" s="275"/>
      <c r="E28" s="275"/>
      <c r="F28" s="275"/>
      <c r="G28" s="275"/>
      <c r="H28" s="275"/>
      <c r="I28" s="2">
        <v>20</v>
      </c>
      <c r="J28" s="117">
        <v>0</v>
      </c>
      <c r="K28" s="117">
        <v>20400</v>
      </c>
    </row>
    <row r="29" spans="1:11" ht="12.75">
      <c r="A29" s="260" t="s">
        <v>117</v>
      </c>
      <c r="B29" s="261"/>
      <c r="C29" s="261"/>
      <c r="D29" s="261"/>
      <c r="E29" s="261"/>
      <c r="F29" s="261"/>
      <c r="G29" s="261"/>
      <c r="H29" s="261"/>
      <c r="I29" s="2">
        <v>21</v>
      </c>
      <c r="J29" s="106">
        <f>SUM(J24:J28)</f>
        <v>10263</v>
      </c>
      <c r="K29" s="106">
        <f>SUM(K24:K28)</f>
        <v>30468</v>
      </c>
    </row>
    <row r="30" spans="1:11" ht="12.75">
      <c r="A30" s="274" t="s">
        <v>2</v>
      </c>
      <c r="B30" s="275"/>
      <c r="C30" s="275"/>
      <c r="D30" s="275"/>
      <c r="E30" s="275"/>
      <c r="F30" s="275"/>
      <c r="G30" s="275"/>
      <c r="H30" s="275"/>
      <c r="I30" s="2">
        <v>22</v>
      </c>
      <c r="J30" s="115">
        <v>2380365</v>
      </c>
      <c r="K30" s="115">
        <v>2236627</v>
      </c>
    </row>
    <row r="31" spans="1:11" ht="12.75">
      <c r="A31" s="274" t="s">
        <v>3</v>
      </c>
      <c r="B31" s="275"/>
      <c r="C31" s="275"/>
      <c r="D31" s="275"/>
      <c r="E31" s="275"/>
      <c r="F31" s="275"/>
      <c r="G31" s="275"/>
      <c r="H31" s="275"/>
      <c r="I31" s="2">
        <v>23</v>
      </c>
      <c r="J31" s="118">
        <v>0</v>
      </c>
      <c r="K31" s="118">
        <v>0</v>
      </c>
    </row>
    <row r="32" spans="1:11" ht="12.75">
      <c r="A32" s="274" t="s">
        <v>4</v>
      </c>
      <c r="B32" s="275"/>
      <c r="C32" s="275"/>
      <c r="D32" s="275"/>
      <c r="E32" s="275"/>
      <c r="F32" s="275"/>
      <c r="G32" s="275"/>
      <c r="H32" s="275"/>
      <c r="I32" s="2">
        <v>24</v>
      </c>
      <c r="J32" s="114">
        <v>32020</v>
      </c>
      <c r="K32" s="114">
        <v>7550</v>
      </c>
    </row>
    <row r="33" spans="1:11" ht="12.75">
      <c r="A33" s="260" t="s">
        <v>48</v>
      </c>
      <c r="B33" s="261"/>
      <c r="C33" s="261"/>
      <c r="D33" s="261"/>
      <c r="E33" s="261"/>
      <c r="F33" s="261"/>
      <c r="G33" s="261"/>
      <c r="H33" s="261"/>
      <c r="I33" s="2">
        <v>25</v>
      </c>
      <c r="J33" s="102">
        <f>SUM(J30:J32)</f>
        <v>2412385</v>
      </c>
      <c r="K33" s="102">
        <f>SUM(K30:K32)</f>
        <v>2244177</v>
      </c>
    </row>
    <row r="34" spans="1:11" ht="12.75">
      <c r="A34" s="260" t="s">
        <v>111</v>
      </c>
      <c r="B34" s="261"/>
      <c r="C34" s="261"/>
      <c r="D34" s="261"/>
      <c r="E34" s="261"/>
      <c r="F34" s="261"/>
      <c r="G34" s="261"/>
      <c r="H34" s="261"/>
      <c r="I34" s="2">
        <v>26</v>
      </c>
      <c r="J34" s="10">
        <f>IF(J29&gt;J33,J29-J33,0)</f>
        <v>0</v>
      </c>
      <c r="K34" s="10">
        <f>IF(K29&gt;K33,K29-K33,0)</f>
        <v>0</v>
      </c>
    </row>
    <row r="35" spans="1:11" ht="12.75">
      <c r="A35" s="260" t="s">
        <v>112</v>
      </c>
      <c r="B35" s="261"/>
      <c r="C35" s="261"/>
      <c r="D35" s="261"/>
      <c r="E35" s="261"/>
      <c r="F35" s="261"/>
      <c r="G35" s="261"/>
      <c r="H35" s="261"/>
      <c r="I35" s="2">
        <v>27</v>
      </c>
      <c r="J35" s="10">
        <f>IF(J33&gt;J29,J33-J29,0)</f>
        <v>2402122</v>
      </c>
      <c r="K35" s="10">
        <f>IF(K33&gt;K29,K33-K29,0)</f>
        <v>2213709</v>
      </c>
    </row>
    <row r="36" spans="1:11" ht="12.75">
      <c r="A36" s="281" t="s">
        <v>164</v>
      </c>
      <c r="B36" s="282"/>
      <c r="C36" s="282"/>
      <c r="D36" s="282"/>
      <c r="E36" s="282"/>
      <c r="F36" s="282"/>
      <c r="G36" s="282"/>
      <c r="H36" s="282"/>
      <c r="I36" s="283">
        <v>0</v>
      </c>
      <c r="J36" s="283"/>
      <c r="K36" s="284"/>
    </row>
    <row r="37" spans="1:11" ht="12.75">
      <c r="A37" s="274" t="s">
        <v>178</v>
      </c>
      <c r="B37" s="275"/>
      <c r="C37" s="275"/>
      <c r="D37" s="275"/>
      <c r="E37" s="275"/>
      <c r="F37" s="275"/>
      <c r="G37" s="275"/>
      <c r="H37" s="275"/>
      <c r="I37" s="2">
        <v>28</v>
      </c>
      <c r="J37" s="11">
        <v>0</v>
      </c>
      <c r="K37" s="11">
        <v>0</v>
      </c>
    </row>
    <row r="38" spans="1:11" ht="12.75">
      <c r="A38" s="274" t="s">
        <v>27</v>
      </c>
      <c r="B38" s="275"/>
      <c r="C38" s="275"/>
      <c r="D38" s="275"/>
      <c r="E38" s="275"/>
      <c r="F38" s="275"/>
      <c r="G38" s="275"/>
      <c r="H38" s="275"/>
      <c r="I38" s="2">
        <v>29</v>
      </c>
      <c r="J38" s="11">
        <v>147623</v>
      </c>
      <c r="K38" s="11">
        <v>12149</v>
      </c>
    </row>
    <row r="39" spans="1:11" ht="12.75">
      <c r="A39" s="274" t="s">
        <v>28</v>
      </c>
      <c r="B39" s="275"/>
      <c r="C39" s="275"/>
      <c r="D39" s="275"/>
      <c r="E39" s="275"/>
      <c r="F39" s="275"/>
      <c r="G39" s="275"/>
      <c r="H39" s="275"/>
      <c r="I39" s="2">
        <v>30</v>
      </c>
      <c r="J39" s="11">
        <v>37609</v>
      </c>
      <c r="K39" s="11">
        <v>92659</v>
      </c>
    </row>
    <row r="40" spans="1:11" ht="12.75">
      <c r="A40" s="260" t="s">
        <v>49</v>
      </c>
      <c r="B40" s="261"/>
      <c r="C40" s="261"/>
      <c r="D40" s="261"/>
      <c r="E40" s="261"/>
      <c r="F40" s="261"/>
      <c r="G40" s="261"/>
      <c r="H40" s="261"/>
      <c r="I40" s="2">
        <v>31</v>
      </c>
      <c r="J40" s="10">
        <f>SUM(J37:J39)</f>
        <v>185232</v>
      </c>
      <c r="K40" s="10">
        <f>SUM(K37:K39)</f>
        <v>104808</v>
      </c>
    </row>
    <row r="41" spans="1:11" ht="12.75">
      <c r="A41" s="274" t="s">
        <v>29</v>
      </c>
      <c r="B41" s="275"/>
      <c r="C41" s="275"/>
      <c r="D41" s="275"/>
      <c r="E41" s="275"/>
      <c r="F41" s="275"/>
      <c r="G41" s="275"/>
      <c r="H41" s="275"/>
      <c r="I41" s="2">
        <v>32</v>
      </c>
      <c r="J41" s="11">
        <v>472554</v>
      </c>
      <c r="K41" s="11">
        <v>989442</v>
      </c>
    </row>
    <row r="42" spans="1:11" ht="12.75">
      <c r="A42" s="274" t="s">
        <v>30</v>
      </c>
      <c r="B42" s="275"/>
      <c r="C42" s="275"/>
      <c r="D42" s="275"/>
      <c r="E42" s="275"/>
      <c r="F42" s="275"/>
      <c r="G42" s="275"/>
      <c r="H42" s="275"/>
      <c r="I42" s="2">
        <v>33</v>
      </c>
      <c r="J42" s="11">
        <v>607000</v>
      </c>
      <c r="K42" s="11">
        <v>794291</v>
      </c>
    </row>
    <row r="43" spans="1:11" ht="12.75">
      <c r="A43" s="274" t="s">
        <v>31</v>
      </c>
      <c r="B43" s="275"/>
      <c r="C43" s="275"/>
      <c r="D43" s="275"/>
      <c r="E43" s="275"/>
      <c r="F43" s="275"/>
      <c r="G43" s="275"/>
      <c r="H43" s="275"/>
      <c r="I43" s="2">
        <v>34</v>
      </c>
      <c r="J43" s="11">
        <v>0</v>
      </c>
      <c r="K43" s="11">
        <v>0</v>
      </c>
    </row>
    <row r="44" spans="1:11" ht="12.75">
      <c r="A44" s="274" t="s">
        <v>32</v>
      </c>
      <c r="B44" s="275"/>
      <c r="C44" s="275"/>
      <c r="D44" s="275"/>
      <c r="E44" s="275"/>
      <c r="F44" s="275"/>
      <c r="G44" s="275"/>
      <c r="H44" s="275"/>
      <c r="I44" s="2">
        <v>35</v>
      </c>
      <c r="J44" s="11">
        <v>0</v>
      </c>
      <c r="K44" s="11">
        <v>0</v>
      </c>
    </row>
    <row r="45" spans="1:11" ht="12.75">
      <c r="A45" s="274" t="s">
        <v>33</v>
      </c>
      <c r="B45" s="275"/>
      <c r="C45" s="275"/>
      <c r="D45" s="275"/>
      <c r="E45" s="275"/>
      <c r="F45" s="275"/>
      <c r="G45" s="275"/>
      <c r="H45" s="275"/>
      <c r="I45" s="2">
        <v>36</v>
      </c>
      <c r="J45" s="11">
        <v>50044</v>
      </c>
      <c r="K45" s="11">
        <v>48391</v>
      </c>
    </row>
    <row r="46" spans="1:11" ht="12.75">
      <c r="A46" s="260" t="s">
        <v>152</v>
      </c>
      <c r="B46" s="261"/>
      <c r="C46" s="261"/>
      <c r="D46" s="261"/>
      <c r="E46" s="261"/>
      <c r="F46" s="261"/>
      <c r="G46" s="261"/>
      <c r="H46" s="261"/>
      <c r="I46" s="2">
        <v>37</v>
      </c>
      <c r="J46" s="10">
        <f>SUM(J41:J45)</f>
        <v>1129598</v>
      </c>
      <c r="K46" s="10">
        <f>SUM(K41:K45)</f>
        <v>1832124</v>
      </c>
    </row>
    <row r="47" spans="1:11" ht="12.75">
      <c r="A47" s="260" t="s">
        <v>166</v>
      </c>
      <c r="B47" s="261"/>
      <c r="C47" s="261"/>
      <c r="D47" s="261"/>
      <c r="E47" s="261"/>
      <c r="F47" s="261"/>
      <c r="G47" s="261"/>
      <c r="H47" s="261"/>
      <c r="I47" s="2">
        <v>38</v>
      </c>
      <c r="J47" s="10">
        <f>IF(J40&gt;J46,J40-J46,0)</f>
        <v>0</v>
      </c>
      <c r="K47" s="10">
        <f>IF(K40&gt;K46,K40-K46,0)</f>
        <v>0</v>
      </c>
    </row>
    <row r="48" spans="1:11" ht="12.75">
      <c r="A48" s="260" t="s">
        <v>167</v>
      </c>
      <c r="B48" s="261"/>
      <c r="C48" s="261"/>
      <c r="D48" s="261"/>
      <c r="E48" s="261"/>
      <c r="F48" s="261"/>
      <c r="G48" s="261"/>
      <c r="H48" s="261"/>
      <c r="I48" s="2">
        <v>39</v>
      </c>
      <c r="J48" s="10">
        <f>IF(J46&gt;J40,J46-J40,0)</f>
        <v>944366</v>
      </c>
      <c r="K48" s="10">
        <f>IF(K46&gt;K40,K46-K40,0)</f>
        <v>1727316</v>
      </c>
    </row>
    <row r="49" spans="1:11" ht="12.75">
      <c r="A49" s="260" t="s">
        <v>153</v>
      </c>
      <c r="B49" s="261"/>
      <c r="C49" s="261"/>
      <c r="D49" s="261"/>
      <c r="E49" s="261"/>
      <c r="F49" s="261"/>
      <c r="G49" s="261"/>
      <c r="H49" s="261"/>
      <c r="I49" s="2">
        <v>40</v>
      </c>
      <c r="J49" s="10">
        <f>IF(J21-J22+J34-J35+J47-J48&gt;0,J21-J22+J34-J35+J47-J48,0)</f>
        <v>525680</v>
      </c>
      <c r="K49" s="10">
        <f>IF(K21-K22+K34-K35+K47-K48&gt;0,K21-K22+K34-K35+K47-K48,0)</f>
        <v>0</v>
      </c>
    </row>
    <row r="50" spans="1:11" ht="12.75">
      <c r="A50" s="260" t="s">
        <v>13</v>
      </c>
      <c r="B50" s="261"/>
      <c r="C50" s="261"/>
      <c r="D50" s="261"/>
      <c r="E50" s="261"/>
      <c r="F50" s="261"/>
      <c r="G50" s="261"/>
      <c r="H50" s="261"/>
      <c r="I50" s="2">
        <v>41</v>
      </c>
      <c r="J50" s="10">
        <f>IF(J22-J21+J35-J34+J48-J47&gt;0,J22-J21+J35-J34+J48-J47,0)</f>
        <v>0</v>
      </c>
      <c r="K50" s="10">
        <f>IF(K22-K21+K35-K34+K48-K47&gt;0,K22-K21+K35-K34+K48-K47,0)</f>
        <v>1001751</v>
      </c>
    </row>
    <row r="51" spans="1:11" ht="12.75">
      <c r="A51" s="260" t="s">
        <v>165</v>
      </c>
      <c r="B51" s="261"/>
      <c r="C51" s="261"/>
      <c r="D51" s="261"/>
      <c r="E51" s="261"/>
      <c r="F51" s="261"/>
      <c r="G51" s="261"/>
      <c r="H51" s="261"/>
      <c r="I51" s="2">
        <v>42</v>
      </c>
      <c r="J51" s="11">
        <v>2493166</v>
      </c>
      <c r="K51" s="11">
        <v>3018846</v>
      </c>
    </row>
    <row r="52" spans="1:11" ht="12.75">
      <c r="A52" s="260" t="s">
        <v>180</v>
      </c>
      <c r="B52" s="261"/>
      <c r="C52" s="261"/>
      <c r="D52" s="261"/>
      <c r="E52" s="261"/>
      <c r="F52" s="261"/>
      <c r="G52" s="261"/>
      <c r="H52" s="261"/>
      <c r="I52" s="2">
        <v>43</v>
      </c>
      <c r="J52" s="11">
        <v>525680</v>
      </c>
      <c r="K52" s="11">
        <v>0</v>
      </c>
    </row>
    <row r="53" spans="1:11" ht="12.75">
      <c r="A53" s="260" t="s">
        <v>181</v>
      </c>
      <c r="B53" s="261"/>
      <c r="C53" s="261"/>
      <c r="D53" s="261"/>
      <c r="E53" s="261"/>
      <c r="F53" s="261"/>
      <c r="G53" s="261"/>
      <c r="H53" s="261"/>
      <c r="I53" s="2">
        <v>44</v>
      </c>
      <c r="J53" s="11">
        <v>0</v>
      </c>
      <c r="K53" s="11">
        <v>1001751</v>
      </c>
    </row>
    <row r="54" spans="1:11" ht="12.75">
      <c r="A54" s="295" t="s">
        <v>182</v>
      </c>
      <c r="B54" s="296"/>
      <c r="C54" s="296"/>
      <c r="D54" s="296"/>
      <c r="E54" s="296"/>
      <c r="F54" s="296"/>
      <c r="G54" s="296"/>
      <c r="H54" s="296"/>
      <c r="I54" s="5">
        <v>45</v>
      </c>
      <c r="J54" s="16">
        <f>J51+J52-J53</f>
        <v>3018846</v>
      </c>
      <c r="K54" s="16">
        <f>K51+K52-K53</f>
        <v>2017095</v>
      </c>
    </row>
    <row r="55" spans="1:11" ht="12.75">
      <c r="A55" s="110" t="s">
        <v>179</v>
      </c>
      <c r="B55" s="111"/>
      <c r="C55" s="111"/>
      <c r="D55" s="111"/>
      <c r="E55" s="111"/>
      <c r="F55" s="111"/>
      <c r="G55" s="111"/>
      <c r="H55" s="111"/>
      <c r="I55" s="111"/>
      <c r="J55" s="112"/>
      <c r="K55" s="112"/>
    </row>
  </sheetData>
  <sheetProtection/>
  <mergeCells count="54">
    <mergeCell ref="A13:H13"/>
    <mergeCell ref="A14:H14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  <mergeCell ref="A29:H29"/>
    <mergeCell ref="A30:H30"/>
    <mergeCell ref="A15:H15"/>
    <mergeCell ref="A16:H16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45:H45"/>
    <mergeCell ref="A46:H46"/>
    <mergeCell ref="A31:H31"/>
    <mergeCell ref="A32:H32"/>
    <mergeCell ref="A41:H41"/>
    <mergeCell ref="A42:H42"/>
    <mergeCell ref="A43:H43"/>
    <mergeCell ref="A44:H44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37:K39 J8:K12 J14:K19 J24:K28 J51:K53 J30:K32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0:K23 J29:K29 J33:K36 J40:K40 J46:K50 J13:K13">
      <formula1>0</formula1>
    </dataValidation>
  </dataValidation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scale="98" r:id="rId1"/>
  <ignoredErrors>
    <ignoredError sqref="J6:K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10" zoomScaleSheetLayoutView="110" zoomScalePageLayoutView="0" workbookViewId="0" topLeftCell="A1">
      <selection activeCell="K22" sqref="K22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1" width="12.140625" style="74" bestFit="1" customWidth="1"/>
    <col min="12" max="16384" width="9.140625" style="74" customWidth="1"/>
  </cols>
  <sheetData>
    <row r="1" spans="1:12" ht="12.75">
      <c r="A1" s="315" t="s">
        <v>288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73"/>
    </row>
    <row r="2" spans="1:12" ht="12.75">
      <c r="A2" s="306" t="s">
        <v>396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75"/>
    </row>
    <row r="3" spans="1:11" ht="24" thickBot="1">
      <c r="A3" s="309" t="s">
        <v>59</v>
      </c>
      <c r="B3" s="309"/>
      <c r="C3" s="309"/>
      <c r="D3" s="309"/>
      <c r="E3" s="309"/>
      <c r="F3" s="309"/>
      <c r="G3" s="309"/>
      <c r="H3" s="309"/>
      <c r="I3" s="76" t="s">
        <v>305</v>
      </c>
      <c r="J3" s="136" t="s">
        <v>154</v>
      </c>
      <c r="K3" s="77" t="s">
        <v>155</v>
      </c>
    </row>
    <row r="4" spans="1:11" ht="12.75">
      <c r="A4" s="310">
        <v>1</v>
      </c>
      <c r="B4" s="310"/>
      <c r="C4" s="310"/>
      <c r="D4" s="310"/>
      <c r="E4" s="310"/>
      <c r="F4" s="310"/>
      <c r="G4" s="310"/>
      <c r="H4" s="310"/>
      <c r="I4" s="79">
        <v>2</v>
      </c>
      <c r="J4" s="69" t="s">
        <v>289</v>
      </c>
      <c r="K4" s="78" t="s">
        <v>290</v>
      </c>
    </row>
    <row r="5" spans="1:11" ht="12.75">
      <c r="A5" s="311" t="s">
        <v>291</v>
      </c>
      <c r="B5" s="312"/>
      <c r="C5" s="312"/>
      <c r="D5" s="312"/>
      <c r="E5" s="312"/>
      <c r="F5" s="312"/>
      <c r="G5" s="312"/>
      <c r="H5" s="312"/>
      <c r="I5" s="80">
        <v>1</v>
      </c>
      <c r="J5" s="81">
        <v>19792159</v>
      </c>
      <c r="K5" s="81">
        <v>19792159</v>
      </c>
    </row>
    <row r="6" spans="1:11" ht="12.75">
      <c r="A6" s="311" t="s">
        <v>292</v>
      </c>
      <c r="B6" s="312"/>
      <c r="C6" s="312"/>
      <c r="D6" s="312"/>
      <c r="E6" s="312"/>
      <c r="F6" s="312"/>
      <c r="G6" s="312"/>
      <c r="H6" s="312"/>
      <c r="I6" s="80">
        <v>2</v>
      </c>
      <c r="J6" s="82"/>
      <c r="K6" s="82"/>
    </row>
    <row r="7" spans="1:11" ht="12.75">
      <c r="A7" s="311" t="s">
        <v>293</v>
      </c>
      <c r="B7" s="312"/>
      <c r="C7" s="312"/>
      <c r="D7" s="312"/>
      <c r="E7" s="312"/>
      <c r="F7" s="312"/>
      <c r="G7" s="312"/>
      <c r="H7" s="312"/>
      <c r="I7" s="80">
        <v>3</v>
      </c>
      <c r="J7" s="82">
        <v>385616</v>
      </c>
      <c r="K7" s="82">
        <v>451807</v>
      </c>
    </row>
    <row r="8" spans="1:11" ht="12.75">
      <c r="A8" s="311" t="s">
        <v>294</v>
      </c>
      <c r="B8" s="312"/>
      <c r="C8" s="312"/>
      <c r="D8" s="312"/>
      <c r="E8" s="312"/>
      <c r="F8" s="312"/>
      <c r="G8" s="312"/>
      <c r="H8" s="312"/>
      <c r="I8" s="80">
        <v>4</v>
      </c>
      <c r="J8" s="82">
        <v>3120608</v>
      </c>
      <c r="K8" s="82">
        <v>4289519</v>
      </c>
    </row>
    <row r="9" spans="1:11" ht="12.75">
      <c r="A9" s="311" t="s">
        <v>295</v>
      </c>
      <c r="B9" s="312"/>
      <c r="C9" s="312"/>
      <c r="D9" s="312"/>
      <c r="E9" s="312"/>
      <c r="F9" s="312"/>
      <c r="G9" s="312"/>
      <c r="H9" s="312"/>
      <c r="I9" s="80">
        <v>5</v>
      </c>
      <c r="J9" s="82">
        <v>2045002</v>
      </c>
      <c r="K9" s="82">
        <v>1300299</v>
      </c>
    </row>
    <row r="10" spans="1:11" ht="12.75">
      <c r="A10" s="311" t="s">
        <v>296</v>
      </c>
      <c r="B10" s="312"/>
      <c r="C10" s="312"/>
      <c r="D10" s="312"/>
      <c r="E10" s="312"/>
      <c r="F10" s="312"/>
      <c r="G10" s="312"/>
      <c r="H10" s="312"/>
      <c r="I10" s="80">
        <v>6</v>
      </c>
      <c r="J10" s="82"/>
      <c r="K10" s="82"/>
    </row>
    <row r="11" spans="1:11" ht="12.75">
      <c r="A11" s="311" t="s">
        <v>297</v>
      </c>
      <c r="B11" s="312"/>
      <c r="C11" s="312"/>
      <c r="D11" s="312"/>
      <c r="E11" s="312"/>
      <c r="F11" s="312"/>
      <c r="G11" s="312"/>
      <c r="H11" s="312"/>
      <c r="I11" s="80">
        <v>7</v>
      </c>
      <c r="J11" s="82"/>
      <c r="K11" s="82"/>
    </row>
    <row r="12" spans="1:11" ht="12.75">
      <c r="A12" s="311" t="s">
        <v>298</v>
      </c>
      <c r="B12" s="312"/>
      <c r="C12" s="312"/>
      <c r="D12" s="312"/>
      <c r="E12" s="312"/>
      <c r="F12" s="312"/>
      <c r="G12" s="312"/>
      <c r="H12" s="312"/>
      <c r="I12" s="80">
        <v>8</v>
      </c>
      <c r="J12" s="82">
        <v>140293</v>
      </c>
      <c r="K12" s="82">
        <v>162242</v>
      </c>
    </row>
    <row r="13" spans="1:11" ht="12.75">
      <c r="A13" s="311" t="s">
        <v>299</v>
      </c>
      <c r="B13" s="312"/>
      <c r="C13" s="312"/>
      <c r="D13" s="312"/>
      <c r="E13" s="312"/>
      <c r="F13" s="312"/>
      <c r="G13" s="312"/>
      <c r="H13" s="312"/>
      <c r="I13" s="80">
        <v>9</v>
      </c>
      <c r="J13" s="82"/>
      <c r="K13" s="82"/>
    </row>
    <row r="14" spans="1:11" ht="12.75">
      <c r="A14" s="307" t="s">
        <v>300</v>
      </c>
      <c r="B14" s="308"/>
      <c r="C14" s="308"/>
      <c r="D14" s="308"/>
      <c r="E14" s="308"/>
      <c r="F14" s="308"/>
      <c r="G14" s="308"/>
      <c r="H14" s="308"/>
      <c r="I14" s="80">
        <v>10</v>
      </c>
      <c r="J14" s="83">
        <f>SUM(J5:J13)</f>
        <v>25483678</v>
      </c>
      <c r="K14" s="83">
        <f>SUM(K5:K13)</f>
        <v>25996026</v>
      </c>
    </row>
    <row r="15" spans="1:11" ht="12.75">
      <c r="A15" s="311" t="s">
        <v>301</v>
      </c>
      <c r="B15" s="312"/>
      <c r="C15" s="312"/>
      <c r="D15" s="312"/>
      <c r="E15" s="312"/>
      <c r="F15" s="312"/>
      <c r="G15" s="312"/>
      <c r="H15" s="312"/>
      <c r="I15" s="80">
        <v>11</v>
      </c>
      <c r="J15" s="82">
        <v>0</v>
      </c>
      <c r="K15" s="82">
        <v>0</v>
      </c>
    </row>
    <row r="16" spans="1:11" ht="12.75">
      <c r="A16" s="311" t="s">
        <v>358</v>
      </c>
      <c r="B16" s="312"/>
      <c r="C16" s="312"/>
      <c r="D16" s="312"/>
      <c r="E16" s="312"/>
      <c r="F16" s="312"/>
      <c r="G16" s="312"/>
      <c r="H16" s="312"/>
      <c r="I16" s="80">
        <v>12</v>
      </c>
      <c r="J16" s="82">
        <v>39457</v>
      </c>
      <c r="K16" s="82">
        <v>-3565</v>
      </c>
    </row>
    <row r="17" spans="1:11" ht="12.75">
      <c r="A17" s="311" t="s">
        <v>359</v>
      </c>
      <c r="B17" s="312"/>
      <c r="C17" s="312"/>
      <c r="D17" s="312"/>
      <c r="E17" s="312"/>
      <c r="F17" s="312"/>
      <c r="G17" s="312"/>
      <c r="H17" s="312"/>
      <c r="I17" s="80">
        <v>13</v>
      </c>
      <c r="J17" s="82"/>
      <c r="K17" s="82"/>
    </row>
    <row r="18" spans="1:11" ht="12.75">
      <c r="A18" s="311" t="s">
        <v>360</v>
      </c>
      <c r="B18" s="312"/>
      <c r="C18" s="312"/>
      <c r="D18" s="312"/>
      <c r="E18" s="312"/>
      <c r="F18" s="312"/>
      <c r="G18" s="312"/>
      <c r="H18" s="312"/>
      <c r="I18" s="80">
        <v>14</v>
      </c>
      <c r="J18" s="82"/>
      <c r="K18" s="82"/>
    </row>
    <row r="19" spans="1:11" ht="12.75">
      <c r="A19" s="311" t="s">
        <v>361</v>
      </c>
      <c r="B19" s="312"/>
      <c r="C19" s="312"/>
      <c r="D19" s="312"/>
      <c r="E19" s="312"/>
      <c r="F19" s="312"/>
      <c r="G19" s="312"/>
      <c r="H19" s="312"/>
      <c r="I19" s="80">
        <v>15</v>
      </c>
      <c r="J19" s="82"/>
      <c r="K19" s="82"/>
    </row>
    <row r="20" spans="1:11" ht="12.75">
      <c r="A20" s="311" t="s">
        <v>362</v>
      </c>
      <c r="B20" s="312"/>
      <c r="C20" s="312"/>
      <c r="D20" s="312"/>
      <c r="E20" s="312"/>
      <c r="F20" s="312"/>
      <c r="G20" s="312"/>
      <c r="H20" s="312"/>
      <c r="I20" s="80">
        <v>16</v>
      </c>
      <c r="J20" s="82"/>
      <c r="K20" s="82"/>
    </row>
    <row r="21" spans="1:11" ht="12.75">
      <c r="A21" s="311" t="s">
        <v>363</v>
      </c>
      <c r="B21" s="312"/>
      <c r="C21" s="312"/>
      <c r="D21" s="312"/>
      <c r="E21" s="312"/>
      <c r="F21" s="312"/>
      <c r="G21" s="312"/>
      <c r="H21" s="312"/>
      <c r="I21" s="80">
        <v>17</v>
      </c>
      <c r="J21" s="82">
        <v>1419018</v>
      </c>
      <c r="K21" s="82">
        <v>515913</v>
      </c>
    </row>
    <row r="22" spans="1:11" ht="12.75">
      <c r="A22" s="307" t="s">
        <v>364</v>
      </c>
      <c r="B22" s="308"/>
      <c r="C22" s="308"/>
      <c r="D22" s="308"/>
      <c r="E22" s="308"/>
      <c r="F22" s="308"/>
      <c r="G22" s="308"/>
      <c r="H22" s="308"/>
      <c r="I22" s="80">
        <v>18</v>
      </c>
      <c r="J22" s="84">
        <f>SUM(J15:J21)</f>
        <v>1458475</v>
      </c>
      <c r="K22" s="84">
        <f>SUM(K15:K21)</f>
        <v>512348</v>
      </c>
    </row>
    <row r="23" spans="1:11" ht="12.75">
      <c r="A23" s="317"/>
      <c r="B23" s="318"/>
      <c r="C23" s="318"/>
      <c r="D23" s="318"/>
      <c r="E23" s="318"/>
      <c r="F23" s="318"/>
      <c r="G23" s="318"/>
      <c r="H23" s="318"/>
      <c r="I23" s="319"/>
      <c r="J23" s="319"/>
      <c r="K23" s="320"/>
    </row>
    <row r="24" spans="1:11" ht="12.75">
      <c r="A24" s="321" t="s">
        <v>302</v>
      </c>
      <c r="B24" s="322"/>
      <c r="C24" s="322"/>
      <c r="D24" s="322"/>
      <c r="E24" s="322"/>
      <c r="F24" s="322"/>
      <c r="G24" s="322"/>
      <c r="H24" s="322"/>
      <c r="I24" s="85">
        <v>19</v>
      </c>
      <c r="J24" s="81"/>
      <c r="K24" s="81"/>
    </row>
    <row r="25" spans="1:11" ht="23.25" customHeight="1">
      <c r="A25" s="323" t="s">
        <v>303</v>
      </c>
      <c r="B25" s="324"/>
      <c r="C25" s="324"/>
      <c r="D25" s="324"/>
      <c r="E25" s="324"/>
      <c r="F25" s="324"/>
      <c r="G25" s="324"/>
      <c r="H25" s="324"/>
      <c r="I25" s="86">
        <v>20</v>
      </c>
      <c r="J25" s="84"/>
      <c r="K25" s="84"/>
    </row>
    <row r="26" spans="1:11" ht="30" customHeight="1">
      <c r="A26" s="313" t="s">
        <v>304</v>
      </c>
      <c r="B26" s="314"/>
      <c r="C26" s="314"/>
      <c r="D26" s="314"/>
      <c r="E26" s="314"/>
      <c r="F26" s="314"/>
      <c r="G26" s="314"/>
      <c r="H26" s="314"/>
      <c r="I26" s="314"/>
      <c r="J26" s="314"/>
      <c r="K26" s="314"/>
    </row>
  </sheetData>
  <sheetProtection/>
  <protectedRanges>
    <protectedRange sqref="E2" name="Range1_1"/>
    <protectedRange sqref="G2:H2" name="Range1"/>
  </protectedRanges>
  <mergeCells count="26">
    <mergeCell ref="A25:H25"/>
    <mergeCell ref="A18:H18"/>
    <mergeCell ref="A19:H19"/>
    <mergeCell ref="A7:H7"/>
    <mergeCell ref="A8:H8"/>
    <mergeCell ref="A9:H9"/>
    <mergeCell ref="A10:H10"/>
    <mergeCell ref="A11:H11"/>
    <mergeCell ref="A12:H12"/>
    <mergeCell ref="A13:H13"/>
    <mergeCell ref="A26:K26"/>
    <mergeCell ref="A1:K1"/>
    <mergeCell ref="A20:H20"/>
    <mergeCell ref="A21:H21"/>
    <mergeCell ref="A22:H22"/>
    <mergeCell ref="A23:K23"/>
    <mergeCell ref="A15:H15"/>
    <mergeCell ref="A17:H17"/>
    <mergeCell ref="A16:H16"/>
    <mergeCell ref="A24:H24"/>
    <mergeCell ref="A2:K2"/>
    <mergeCell ref="A14:H14"/>
    <mergeCell ref="A3:H3"/>
    <mergeCell ref="A4:H4"/>
    <mergeCell ref="A5:H5"/>
    <mergeCell ref="A6:H6"/>
  </mergeCells>
  <dataValidations count="3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15:K21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3 J14:K14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E34" sqref="E34"/>
    </sheetView>
  </sheetViews>
  <sheetFormatPr defaultColWidth="9.140625" defaultRowHeight="12.75"/>
  <sheetData>
    <row r="1" spans="1:10" ht="12.75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 ht="15.75">
      <c r="A2" s="325" t="s">
        <v>287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10" ht="12.75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12.75" customHeight="1">
      <c r="A4" s="326" t="s">
        <v>311</v>
      </c>
      <c r="B4" s="326"/>
      <c r="C4" s="326"/>
      <c r="D4" s="326"/>
      <c r="E4" s="326"/>
      <c r="F4" s="326"/>
      <c r="G4" s="326"/>
      <c r="H4" s="326"/>
      <c r="I4" s="326"/>
      <c r="J4" s="326"/>
    </row>
    <row r="5" spans="1:10" ht="12.75" customHeight="1">
      <c r="A5" s="326"/>
      <c r="B5" s="326"/>
      <c r="C5" s="326"/>
      <c r="D5" s="326"/>
      <c r="E5" s="326"/>
      <c r="F5" s="326"/>
      <c r="G5" s="326"/>
      <c r="H5" s="326"/>
      <c r="I5" s="326"/>
      <c r="J5" s="326"/>
    </row>
    <row r="6" spans="1:10" ht="12.75" customHeight="1">
      <c r="A6" s="326"/>
      <c r="B6" s="326"/>
      <c r="C6" s="326"/>
      <c r="D6" s="326"/>
      <c r="E6" s="326"/>
      <c r="F6" s="326"/>
      <c r="G6" s="326"/>
      <c r="H6" s="326"/>
      <c r="I6" s="326"/>
      <c r="J6" s="326"/>
    </row>
    <row r="7" spans="1:10" ht="12.75" customHeight="1">
      <c r="A7" s="326"/>
      <c r="B7" s="326"/>
      <c r="C7" s="326"/>
      <c r="D7" s="326"/>
      <c r="E7" s="326"/>
      <c r="F7" s="326"/>
      <c r="G7" s="326"/>
      <c r="H7" s="326"/>
      <c r="I7" s="326"/>
      <c r="J7" s="326"/>
    </row>
    <row r="8" spans="1:10" ht="12.75" customHeight="1">
      <c r="A8" s="326"/>
      <c r="B8" s="326"/>
      <c r="C8" s="326"/>
      <c r="D8" s="326"/>
      <c r="E8" s="326"/>
      <c r="F8" s="326"/>
      <c r="G8" s="326"/>
      <c r="H8" s="326"/>
      <c r="I8" s="326"/>
      <c r="J8" s="326"/>
    </row>
    <row r="9" spans="1:10" ht="12.75" customHeight="1">
      <c r="A9" s="326"/>
      <c r="B9" s="326"/>
      <c r="C9" s="326"/>
      <c r="D9" s="326"/>
      <c r="E9" s="326"/>
      <c r="F9" s="326"/>
      <c r="G9" s="326"/>
      <c r="H9" s="326"/>
      <c r="I9" s="326"/>
      <c r="J9" s="326"/>
    </row>
    <row r="10" spans="1:10" ht="12.75" customHeight="1">
      <c r="A10" s="326"/>
      <c r="B10" s="326"/>
      <c r="C10" s="326"/>
      <c r="D10" s="326"/>
      <c r="E10" s="326"/>
      <c r="F10" s="326"/>
      <c r="G10" s="326"/>
      <c r="H10" s="326"/>
      <c r="I10" s="326"/>
      <c r="J10" s="326"/>
    </row>
    <row r="11" spans="1:10" ht="12.75">
      <c r="A11" s="327"/>
      <c r="B11" s="327"/>
      <c r="C11" s="327"/>
      <c r="D11" s="327"/>
      <c r="E11" s="327"/>
      <c r="F11" s="327"/>
      <c r="G11" s="327"/>
      <c r="H11" s="327"/>
      <c r="I11" s="327"/>
      <c r="J11" s="327"/>
    </row>
    <row r="12" spans="1:10" ht="12.75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2.75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12.75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ht="12.75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ht="12.75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ht="12.75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12.75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12.75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2.75">
      <c r="A20" s="71"/>
      <c r="B20" s="71"/>
      <c r="C20" s="71"/>
      <c r="D20" s="71"/>
      <c r="E20" s="71"/>
      <c r="F20" s="71"/>
      <c r="G20" s="71"/>
      <c r="H20" s="71"/>
      <c r="I20" s="71"/>
      <c r="J20" s="71"/>
    </row>
    <row r="21" spans="1:10" ht="12.75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ht="12.75">
      <c r="A22" s="71"/>
      <c r="B22" s="71"/>
      <c r="C22" s="71"/>
      <c r="D22" s="71"/>
      <c r="E22" s="71"/>
      <c r="F22" s="71"/>
      <c r="G22" s="71"/>
      <c r="H22" s="71"/>
      <c r="I22" s="71"/>
      <c r="J22" s="71"/>
    </row>
    <row r="23" spans="1:10" ht="12.75">
      <c r="A23" s="71"/>
      <c r="B23" s="71"/>
      <c r="C23" s="71"/>
      <c r="D23" s="71"/>
      <c r="E23" s="71"/>
      <c r="F23" s="71"/>
      <c r="G23" s="71"/>
      <c r="H23" s="71"/>
      <c r="I23" s="71"/>
      <c r="J23" s="71"/>
    </row>
    <row r="24" spans="1:10" ht="12.75">
      <c r="A24" s="71"/>
      <c r="B24" s="71"/>
      <c r="C24" s="71"/>
      <c r="D24" s="71"/>
      <c r="E24" s="71"/>
      <c r="F24" s="71"/>
      <c r="G24" s="71"/>
      <c r="H24" s="71"/>
      <c r="I24" s="71"/>
      <c r="J24" s="71"/>
    </row>
    <row r="25" spans="1:10" ht="12.75">
      <c r="A25" s="71"/>
      <c r="B25" s="71"/>
      <c r="C25" s="71"/>
      <c r="D25" s="71"/>
      <c r="E25" s="71"/>
      <c r="F25" s="71"/>
      <c r="G25" s="71"/>
      <c r="H25" s="71"/>
      <c r="I25" s="71"/>
      <c r="J25" s="71"/>
    </row>
    <row r="26" spans="1:10" ht="15">
      <c r="A26" s="71"/>
      <c r="B26" s="71"/>
      <c r="C26" s="71"/>
      <c r="D26" s="71"/>
      <c r="E26" s="71"/>
      <c r="F26" s="71"/>
      <c r="G26" s="71"/>
      <c r="H26" s="71"/>
      <c r="I26" s="72"/>
      <c r="J26" s="71"/>
    </row>
    <row r="27" spans="1:10" ht="12.75">
      <c r="A27" s="71"/>
      <c r="B27" s="71"/>
      <c r="C27" s="71"/>
      <c r="D27" s="71"/>
      <c r="E27" s="71"/>
      <c r="F27" s="71"/>
      <c r="G27" s="71"/>
      <c r="H27" s="71"/>
      <c r="I27" s="71"/>
      <c r="J27" s="71"/>
    </row>
    <row r="28" spans="1:10" ht="12.75">
      <c r="A28" s="71"/>
      <c r="B28" s="71"/>
      <c r="C28" s="71"/>
      <c r="D28" s="71"/>
      <c r="E28" s="71"/>
      <c r="F28" s="71"/>
      <c r="G28" s="71"/>
      <c r="H28" s="71"/>
      <c r="I28" s="71"/>
      <c r="J28" s="7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Branimira Blažić</cp:lastModifiedBy>
  <cp:lastPrinted>2018-04-26T10:01:12Z</cp:lastPrinted>
  <dcterms:created xsi:type="dcterms:W3CDTF">2008-10-17T11:51:54Z</dcterms:created>
  <dcterms:modified xsi:type="dcterms:W3CDTF">2018-04-26T10:16:54Z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